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305"/>
  </bookViews>
  <sheets>
    <sheet name="NR.6616_01.10.19" sheetId="6" r:id="rId1"/>
    <sheet name="NR.5017_1_06.08.19" sheetId="4" r:id="rId2"/>
    <sheet name="Sheet1" sheetId="1" state="hidden" r:id="rId3"/>
    <sheet name="Sheet2" sheetId="2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E69" i="6"/>
  <c r="E68"/>
  <c r="J67"/>
  <c r="I67"/>
  <c r="E67" s="1"/>
  <c r="H67"/>
  <c r="G67"/>
  <c r="E66"/>
  <c r="E65"/>
  <c r="J64"/>
  <c r="I64"/>
  <c r="H64"/>
  <c r="G64"/>
  <c r="E64" s="1"/>
  <c r="E63"/>
  <c r="E62"/>
  <c r="J61"/>
  <c r="I61"/>
  <c r="E61" s="1"/>
  <c r="H61"/>
  <c r="G61"/>
  <c r="E60"/>
  <c r="E59"/>
  <c r="E58"/>
  <c r="E57"/>
  <c r="E56"/>
  <c r="E55"/>
  <c r="J54"/>
  <c r="I54"/>
  <c r="H54"/>
  <c r="G54"/>
  <c r="E54" s="1"/>
  <c r="E53"/>
  <c r="E52"/>
  <c r="E51"/>
  <c r="E50"/>
  <c r="E49"/>
  <c r="E48"/>
  <c r="E47"/>
  <c r="E46"/>
  <c r="E45"/>
  <c r="E44"/>
  <c r="J43"/>
  <c r="J42" s="1"/>
  <c r="I43"/>
  <c r="I42" s="1"/>
  <c r="H43"/>
  <c r="G43"/>
  <c r="C43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H42"/>
  <c r="G42"/>
  <c r="C42"/>
  <c r="E41"/>
  <c r="J32"/>
  <c r="I32"/>
  <c r="H32"/>
  <c r="G32"/>
  <c r="E32"/>
  <c r="E31"/>
  <c r="E30"/>
  <c r="J29"/>
  <c r="I29"/>
  <c r="H29"/>
  <c r="E29" s="1"/>
  <c r="G29"/>
  <c r="E28"/>
  <c r="E27"/>
  <c r="E26"/>
  <c r="E25"/>
  <c r="E24"/>
  <c r="E23"/>
  <c r="E22"/>
  <c r="J21"/>
  <c r="I21"/>
  <c r="I20" s="1"/>
  <c r="H21"/>
  <c r="E21" s="1"/>
  <c r="G21"/>
  <c r="J20"/>
  <c r="J19" s="1"/>
  <c r="J18" s="1"/>
  <c r="G20"/>
  <c r="G19" s="1"/>
  <c r="C19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E42" l="1"/>
  <c r="G18"/>
  <c r="I19"/>
  <c r="I18" s="1"/>
  <c r="E43"/>
  <c r="H20"/>
  <c r="H54" i="4"/>
  <c r="I54"/>
  <c r="J54"/>
  <c r="H67"/>
  <c r="I67"/>
  <c r="J67"/>
  <c r="G67"/>
  <c r="E69"/>
  <c r="E68"/>
  <c r="I61"/>
  <c r="E53"/>
  <c r="G32"/>
  <c r="H32"/>
  <c r="I32"/>
  <c r="J32"/>
  <c r="C42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J21"/>
  <c r="I21"/>
  <c r="H21"/>
  <c r="G21"/>
  <c r="E27"/>
  <c r="E24"/>
  <c r="C19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E20" i="6" l="1"/>
  <c r="H19"/>
  <c r="G43" i="4"/>
  <c r="H18" i="6" l="1"/>
  <c r="E19"/>
  <c r="E18" s="1"/>
  <c r="E58" i="4"/>
  <c r="E66" l="1"/>
  <c r="E67"/>
  <c r="H64"/>
  <c r="I64"/>
  <c r="J64"/>
  <c r="G64"/>
  <c r="E65"/>
  <c r="H61"/>
  <c r="J61"/>
  <c r="G61"/>
  <c r="E57"/>
  <c r="G54"/>
  <c r="E56"/>
  <c r="E55"/>
  <c r="E41"/>
  <c r="H29"/>
  <c r="I29"/>
  <c r="I20" s="1"/>
  <c r="J29"/>
  <c r="G29"/>
  <c r="G20" s="1"/>
  <c r="G42" l="1"/>
  <c r="G19" s="1"/>
  <c r="J20"/>
  <c r="H20"/>
  <c r="E64"/>
  <c r="H31" i="1"/>
  <c r="I31"/>
  <c r="G31"/>
  <c r="G82" l="1"/>
  <c r="H82"/>
  <c r="I82"/>
  <c r="E83"/>
  <c r="E84"/>
  <c r="E85"/>
  <c r="E63" i="4"/>
  <c r="E62"/>
  <c r="E60"/>
  <c r="E59"/>
  <c r="E54"/>
  <c r="E52"/>
  <c r="E51"/>
  <c r="E50"/>
  <c r="E49"/>
  <c r="E48"/>
  <c r="E47"/>
  <c r="E46"/>
  <c r="E45"/>
  <c r="E44"/>
  <c r="J43"/>
  <c r="J42" s="1"/>
  <c r="J19" s="1"/>
  <c r="I43"/>
  <c r="I42" s="1"/>
  <c r="I19" s="1"/>
  <c r="H43"/>
  <c r="H42" s="1"/>
  <c r="H19" s="1"/>
  <c r="G18"/>
  <c r="E32"/>
  <c r="E31"/>
  <c r="E30"/>
  <c r="E29"/>
  <c r="E28"/>
  <c r="E26"/>
  <c r="E25"/>
  <c r="E23"/>
  <c r="E22"/>
  <c r="E21"/>
  <c r="E20"/>
  <c r="H66" i="1"/>
  <c r="I66"/>
  <c r="G66"/>
  <c r="H58"/>
  <c r="I58"/>
  <c r="G58"/>
  <c r="H46"/>
  <c r="I46"/>
  <c r="G46"/>
  <c r="E67"/>
  <c r="E68"/>
  <c r="E69"/>
  <c r="E70"/>
  <c r="E64"/>
  <c r="E61"/>
  <c r="E62"/>
  <c r="E63"/>
  <c r="E44"/>
  <c r="E47"/>
  <c r="E48"/>
  <c r="E49"/>
  <c r="E50"/>
  <c r="E51"/>
  <c r="E52"/>
  <c r="E53"/>
  <c r="E54"/>
  <c r="E55"/>
  <c r="E56"/>
  <c r="E57"/>
  <c r="E59"/>
  <c r="E60"/>
  <c r="E43"/>
  <c r="E30"/>
  <c r="E24"/>
  <c r="H18"/>
  <c r="I18"/>
  <c r="J18"/>
  <c r="G18"/>
  <c r="E20"/>
  <c r="E21"/>
  <c r="E22"/>
  <c r="E23"/>
  <c r="E25"/>
  <c r="E26"/>
  <c r="E27"/>
  <c r="E28"/>
  <c r="E29"/>
  <c r="E31"/>
  <c r="E32"/>
  <c r="E33"/>
  <c r="E34"/>
  <c r="E19"/>
  <c r="I18" i="4" l="1"/>
  <c r="J18"/>
  <c r="E61"/>
  <c r="E43"/>
  <c r="E18" i="1"/>
  <c r="E82"/>
  <c r="J45"/>
  <c r="I45"/>
  <c r="G45"/>
  <c r="E46"/>
  <c r="E58"/>
  <c r="H45"/>
  <c r="E66"/>
  <c r="H18" i="4" l="1"/>
  <c r="E19"/>
  <c r="E18" s="1"/>
  <c r="E42"/>
  <c r="E45" i="1"/>
</calcChain>
</file>

<file path=xl/sharedStrings.xml><?xml version="1.0" encoding="utf-8"?>
<sst xmlns="http://schemas.openxmlformats.org/spreadsheetml/2006/main" count="462" uniqueCount="142">
  <si>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</si>
  <si>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</si>
  <si>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</si>
  <si>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</si>
  <si>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</si>
  <si>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</si>
  <si>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</si>
  <si>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</si>
  <si>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</si>
  <si>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</si>
  <si>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</si>
  <si>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</si>
  <si>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</si>
  <si>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</si>
  <si>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</si>
  <si>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</si>
  <si>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</si>
  <si>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</si>
  <si>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</si>
  <si>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</si>
  <si>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</si>
  <si>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</si>
  <si>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</si>
  <si>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</si>
  <si>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</si>
  <si>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</si>
  <si>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</si>
  <si>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</si>
  <si>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</si>
  <si>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</si>
  <si>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</si>
  <si>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</si>
  <si>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</si>
  <si>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</si>
  <si>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</si>
  <si>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</si>
  <si>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</si>
  <si>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</si>
  <si>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</si>
  <si>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</si>
  <si>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</si>
  <si>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</si>
  <si>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</si>
  <si>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</si>
  <si>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</si>
  <si>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</si>
  <si>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</si>
  <si>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</si>
  <si>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</si>
  <si>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</si>
  <si>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</si>
  <si>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</si>
  <si>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</si>
  <si>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</si>
  <si>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</si>
  <si>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</si>
  <si>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</si>
  <si>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</si>
  <si>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</si>
  <si>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</si>
  <si>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</si>
  <si>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</si>
  <si>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</si>
  <si>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</si>
  <si>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</si>
  <si>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</si>
  <si>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</si>
  <si>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</si>
  <si>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</si>
  <si>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</si>
  <si>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</si>
  <si>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</si>
  <si>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</si>
  <si>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</si>
  <si>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</si>
  <si>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</si>
  <si>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</si>
  <si>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</si>
  <si>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</si>
  <si>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</si>
  <si>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</si>
  <si>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</si>
  <si>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</si>
  <si>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</si>
  <si>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</si>
  <si>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</si>
  <si>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</si>
  <si>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</si>
  <si>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</si>
  <si>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</si>
  <si>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</si>
  <si>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</si>
  <si>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</si>
  <si>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</si>
  <si>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</si>
  <si>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</si>
  <si>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</si>
  <si>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</si>
  <si>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</si>
  <si>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</si>
  <si>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</si>
  <si>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</si>
  <si>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</si>
  <si>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</si>
  <si>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</si>
  <si>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</si>
  <si>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</si>
  <si>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</si>
  <si>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</si>
  <si>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</si>
  <si>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</si>
  <si>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</si>
  <si>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</si>
  <si>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</si>
  <si>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</si>
  <si>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</si>
  <si>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</si>
  <si>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</si>
  <si>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</si>
  <si>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</si>
  <si>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</si>
  <si>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</si>
  <si>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</si>
  <si>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</si>
  <si>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</si>
  <si>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</si>
  <si>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</si>
  <si>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</si>
  <si>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</si>
  <si>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</si>
  <si>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</si>
  <si>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</si>
  <si>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</si>
  <si>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Cheltuieli judiciare si extrajudiciare derivate din actiuni in reprezentarea intereselor statului, potrivit dispozitiilor legale</t>
  </si>
  <si>
    <t>PE ANUL 2019</t>
  </si>
  <si>
    <t>HCGMB 307/30.05.2019</t>
  </si>
  <si>
    <t>HCGMB 194/23.04.2019</t>
  </si>
  <si>
    <t>HCGMB 349/26.06.2019</t>
  </si>
  <si>
    <t>Indemnizatii de hrana</t>
  </si>
  <si>
    <t>10.01.17</t>
  </si>
  <si>
    <t>Masini echipamente si mijloace de transport</t>
  </si>
  <si>
    <t>HCGMB 433/31.07.2019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</si>
</sst>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0" fontId="2" fillId="0" borderId="0" xfId="0" applyNumberFormat="1" applyFont="1" applyAlignment="1">
      <alignment horizontal="right"/>
    </xf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 vertical="center" textRotation="90" wrapText="1"/>
    </xf>
    <xf numFmtId="2" fontId="12" fillId="0" borderId="1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0"/>
  <sheetViews>
    <sheetView tabSelected="1" topLeftCell="A7" zoomScaleNormal="100" workbookViewId="0">
      <selection activeCell="B22" sqref="B22"/>
    </sheetView>
  </sheetViews>
  <sheetFormatPr defaultRowHeight="12.75"/>
  <cols>
    <col min="1" max="1" width="6.42578125" customWidth="1"/>
    <col min="2" max="2" width="45.42578125" customWidth="1"/>
    <col min="3" max="3" width="6" customWidth="1"/>
    <col min="4" max="4" width="11.140625" customWidth="1"/>
    <col min="6" max="6" width="11.42578125" customWidth="1"/>
    <col min="7" max="7" width="9" customWidth="1"/>
    <col min="8" max="8" width="9.140625" customWidth="1"/>
    <col min="9" max="9" width="9" customWidth="1"/>
    <col min="10" max="10" width="9.42578125" customWidth="1"/>
  </cols>
  <sheetData>
    <row r="1" spans="2:10">
      <c r="H1" s="28" t="s">
        <v>136</v>
      </c>
    </row>
    <row r="2" spans="2:10">
      <c r="H2" s="28" t="s">
        <v>137</v>
      </c>
    </row>
    <row r="3" spans="2:10">
      <c r="H3" s="28" t="s">
        <v>141</v>
      </c>
    </row>
    <row r="5" spans="2:10" ht="15.75">
      <c r="B5" s="1" t="s">
        <v>0</v>
      </c>
      <c r="H5" s="28"/>
      <c r="J5" s="35"/>
    </row>
    <row r="6" spans="2:10" ht="15.75">
      <c r="B6" s="1" t="s">
        <v>2</v>
      </c>
      <c r="C6" s="55" t="s">
        <v>1</v>
      </c>
      <c r="D6" s="55"/>
      <c r="E6" s="55"/>
      <c r="F6" s="55"/>
    </row>
    <row r="7" spans="2:10" ht="15.75">
      <c r="B7" s="1" t="s">
        <v>4</v>
      </c>
      <c r="C7" s="55" t="s">
        <v>134</v>
      </c>
      <c r="D7" s="55"/>
      <c r="E7" s="55"/>
      <c r="F7" s="55"/>
      <c r="I7" s="56" t="s">
        <v>3</v>
      </c>
      <c r="J7" s="56"/>
    </row>
    <row r="8" spans="2:10" ht="15.75">
      <c r="B8" s="1" t="s">
        <v>5</v>
      </c>
    </row>
    <row r="9" spans="2:10" ht="15.75">
      <c r="B9" s="1" t="s">
        <v>6</v>
      </c>
    </row>
    <row r="10" spans="2:10" ht="15.75">
      <c r="B10" s="1"/>
    </row>
    <row r="11" spans="2:10" ht="15.75">
      <c r="J11" s="1"/>
    </row>
    <row r="12" spans="2:10" ht="15.75">
      <c r="J12" s="35" t="s">
        <v>7</v>
      </c>
    </row>
    <row r="14" spans="2:10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.5" thickBot="1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>
      <c r="B18" s="13" t="s">
        <v>10</v>
      </c>
      <c r="C18" s="14">
        <v>1</v>
      </c>
      <c r="D18" s="22"/>
      <c r="E18" s="23">
        <f>E19+E66</f>
        <v>16222</v>
      </c>
      <c r="F18" s="23" t="s">
        <v>11</v>
      </c>
      <c r="G18" s="23">
        <f>G19</f>
        <v>4232</v>
      </c>
      <c r="H18" s="23">
        <f t="shared" ref="H18:J18" si="0">H19</f>
        <v>5129</v>
      </c>
      <c r="I18" s="23">
        <f t="shared" si="0"/>
        <v>3597</v>
      </c>
      <c r="J18" s="23">
        <f t="shared" si="0"/>
        <v>3264</v>
      </c>
    </row>
    <row r="19" spans="2:10">
      <c r="B19" s="7" t="s">
        <v>12</v>
      </c>
      <c r="C19" s="8">
        <f>1+C18</f>
        <v>2</v>
      </c>
      <c r="D19" s="10" t="s">
        <v>13</v>
      </c>
      <c r="E19" s="24">
        <f>G19+H19+I19+J19</f>
        <v>16222</v>
      </c>
      <c r="F19" s="24" t="s">
        <v>11</v>
      </c>
      <c r="G19" s="24">
        <f>G20+G42+G64+G67</f>
        <v>4232</v>
      </c>
      <c r="H19" s="24">
        <f>H20+H42+H64+H67</f>
        <v>5129</v>
      </c>
      <c r="I19" s="24">
        <f t="shared" ref="I19:J19" si="1">I20+I42+I64+I67</f>
        <v>3597</v>
      </c>
      <c r="J19" s="24">
        <f t="shared" si="1"/>
        <v>3264</v>
      </c>
    </row>
    <row r="20" spans="2:10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10662</v>
      </c>
      <c r="F20" s="24" t="s">
        <v>11</v>
      </c>
      <c r="G20" s="24">
        <f>G21+G29+G32</f>
        <v>2526</v>
      </c>
      <c r="H20" s="24">
        <f t="shared" ref="H20:J20" si="4">H21+H29+H32</f>
        <v>2760</v>
      </c>
      <c r="I20" s="24">
        <f t="shared" si="4"/>
        <v>2884</v>
      </c>
      <c r="J20" s="24">
        <f t="shared" si="4"/>
        <v>2492</v>
      </c>
    </row>
    <row r="21" spans="2:10">
      <c r="B21" s="7" t="s">
        <v>17</v>
      </c>
      <c r="C21" s="8">
        <f t="shared" si="2"/>
        <v>4</v>
      </c>
      <c r="D21" s="18">
        <v>10.01</v>
      </c>
      <c r="E21" s="25">
        <f t="shared" si="3"/>
        <v>10062</v>
      </c>
      <c r="F21" s="25" t="s">
        <v>11</v>
      </c>
      <c r="G21" s="25">
        <f>G22+G23+G25+G26+G28+G27</f>
        <v>2447</v>
      </c>
      <c r="H21" s="25">
        <f>H22+H23+H25+H26+H28+H27+H24</f>
        <v>2657</v>
      </c>
      <c r="I21" s="25">
        <f>I22+I23+I25+I26+I28+I27+I24</f>
        <v>2559</v>
      </c>
      <c r="J21" s="25">
        <f>J22+J23+J25+J26+J28+J27+J24</f>
        <v>2399</v>
      </c>
    </row>
    <row r="22" spans="2:10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2008</v>
      </c>
      <c r="J22" s="24">
        <v>1854</v>
      </c>
    </row>
    <row r="23" spans="2:10">
      <c r="B23" s="7" t="s">
        <v>22</v>
      </c>
      <c r="C23" s="8">
        <f t="shared" si="2"/>
        <v>6</v>
      </c>
      <c r="D23" s="10" t="s">
        <v>23</v>
      </c>
      <c r="E23" s="24">
        <f t="shared" si="3"/>
        <v>25</v>
      </c>
      <c r="F23" s="24" t="s">
        <v>11</v>
      </c>
      <c r="G23" s="24">
        <v>4</v>
      </c>
      <c r="H23" s="24">
        <v>5</v>
      </c>
      <c r="I23" s="24">
        <v>8</v>
      </c>
      <c r="J23" s="24">
        <v>8</v>
      </c>
    </row>
    <row r="24" spans="2:10">
      <c r="B24" s="7" t="s">
        <v>123</v>
      </c>
      <c r="C24" s="8">
        <f t="shared" si="2"/>
        <v>7</v>
      </c>
      <c r="D24" s="10" t="s">
        <v>124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>
      <c r="B27" s="7" t="s">
        <v>138</v>
      </c>
      <c r="C27" s="8">
        <f t="shared" si="2"/>
        <v>10</v>
      </c>
      <c r="D27" s="10" t="s">
        <v>139</v>
      </c>
      <c r="E27" s="24">
        <f t="shared" si="3"/>
        <v>554</v>
      </c>
      <c r="F27" s="24">
        <v>0</v>
      </c>
      <c r="G27" s="24">
        <v>60</v>
      </c>
      <c r="H27" s="24">
        <v>194</v>
      </c>
      <c r="I27" s="24">
        <v>150</v>
      </c>
      <c r="J27" s="24">
        <v>150</v>
      </c>
    </row>
    <row r="28" spans="2:10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5">H31+H30</f>
        <v>10</v>
      </c>
      <c r="I29" s="25">
        <f t="shared" si="5"/>
        <v>232</v>
      </c>
      <c r="J29" s="25">
        <f t="shared" si="5"/>
        <v>0</v>
      </c>
    </row>
    <row r="30" spans="2:10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>
      <c r="B31" s="7" t="s">
        <v>126</v>
      </c>
      <c r="C31" s="8">
        <f t="shared" si="2"/>
        <v>14</v>
      </c>
      <c r="D31" s="10" t="s">
        <v>125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6">H41</f>
        <v>93</v>
      </c>
      <c r="I32" s="25">
        <f t="shared" si="6"/>
        <v>93</v>
      </c>
      <c r="J32" s="25">
        <f t="shared" si="6"/>
        <v>93</v>
      </c>
    </row>
    <row r="34" spans="2:16">
      <c r="B34" s="2" t="s">
        <v>48</v>
      </c>
      <c r="C34" s="2" t="s">
        <v>49</v>
      </c>
    </row>
    <row r="35" spans="2:16">
      <c r="B35" s="2" t="s">
        <v>50</v>
      </c>
    </row>
    <row r="36" spans="2:16">
      <c r="B36" s="2"/>
    </row>
    <row r="37" spans="2:16">
      <c r="B37" s="2"/>
    </row>
    <row r="38" spans="2:16">
      <c r="B38" s="41" t="s">
        <v>8</v>
      </c>
      <c r="C38" s="44" t="s">
        <v>114</v>
      </c>
      <c r="D38" s="47" t="s">
        <v>115</v>
      </c>
      <c r="E38" s="49" t="s">
        <v>121</v>
      </c>
      <c r="F38" s="49" t="s">
        <v>116</v>
      </c>
      <c r="G38" s="52" t="s">
        <v>106</v>
      </c>
      <c r="H38" s="53"/>
      <c r="I38" s="53"/>
      <c r="J38" s="54"/>
    </row>
    <row r="39" spans="2:16">
      <c r="B39" s="42"/>
      <c r="C39" s="45"/>
      <c r="D39" s="47"/>
      <c r="E39" s="50"/>
      <c r="F39" s="50"/>
      <c r="G39" s="38" t="s">
        <v>117</v>
      </c>
      <c r="H39" s="38" t="s">
        <v>118</v>
      </c>
      <c r="I39" s="38" t="s">
        <v>119</v>
      </c>
      <c r="J39" s="38" t="s">
        <v>120</v>
      </c>
      <c r="L39" s="6"/>
      <c r="M39" s="5"/>
      <c r="P39" s="2"/>
    </row>
    <row r="40" spans="2:16" ht="81.95" customHeight="1">
      <c r="B40" s="43"/>
      <c r="C40" s="46"/>
      <c r="D40" s="48"/>
      <c r="E40" s="51"/>
      <c r="F40" s="51"/>
      <c r="G40" s="39"/>
      <c r="H40" s="39"/>
      <c r="I40" s="39"/>
      <c r="J40" s="39"/>
      <c r="K40" s="2"/>
      <c r="L40" s="2"/>
    </row>
    <row r="41" spans="2:16">
      <c r="B41" s="7" t="s">
        <v>128</v>
      </c>
      <c r="C41" s="8">
        <v>16</v>
      </c>
      <c r="D41" s="10" t="s">
        <v>129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>
      <c r="B42" s="7" t="s">
        <v>55</v>
      </c>
      <c r="C42" s="8">
        <f t="shared" ref="C42:C69" si="7">1+C41</f>
        <v>17</v>
      </c>
      <c r="D42" s="18">
        <v>20</v>
      </c>
      <c r="E42" s="25">
        <f t="shared" ref="E42:E59" si="8">G42+H42+I42+J42</f>
        <v>5425</v>
      </c>
      <c r="F42" s="25" t="s">
        <v>11</v>
      </c>
      <c r="G42" s="25">
        <f>G43+G52+G54+G57+G58+G59+G60+G61+G53</f>
        <v>1674</v>
      </c>
      <c r="H42" s="25">
        <f>H43+H52+H54+H57+H58+H59+H60+H61+H53</f>
        <v>2300</v>
      </c>
      <c r="I42" s="25">
        <f>I43+I52+I54+I57+I58+I59+I60+I61+I53</f>
        <v>679</v>
      </c>
      <c r="J42" s="25">
        <f>J43+J52+J54+J57+J58+J59+J60+J61+J53</f>
        <v>772</v>
      </c>
      <c r="K42" s="2"/>
      <c r="L42" s="2"/>
      <c r="M42" s="2"/>
    </row>
    <row r="43" spans="2:16">
      <c r="B43" s="7" t="s">
        <v>56</v>
      </c>
      <c r="C43" s="8">
        <f t="shared" si="7"/>
        <v>18</v>
      </c>
      <c r="D43" s="18">
        <v>20.010000000000002</v>
      </c>
      <c r="E43" s="25">
        <f t="shared" si="8"/>
        <v>2998</v>
      </c>
      <c r="F43" s="25" t="s">
        <v>11</v>
      </c>
      <c r="G43" s="25">
        <f>G44+G45+G46+G47+G48+G49+G50+G51</f>
        <v>991</v>
      </c>
      <c r="H43" s="25">
        <f t="shared" ref="H43:J43" si="9">H44+H45+H46+H47+H48+H49+H50+H51</f>
        <v>801</v>
      </c>
      <c r="I43" s="25">
        <f t="shared" si="9"/>
        <v>557</v>
      </c>
      <c r="J43" s="25">
        <f t="shared" si="9"/>
        <v>649</v>
      </c>
      <c r="K43" s="2"/>
      <c r="L43" s="2"/>
      <c r="M43" s="2"/>
    </row>
    <row r="44" spans="2:16">
      <c r="B44" s="7" t="s">
        <v>57</v>
      </c>
      <c r="C44" s="8">
        <f t="shared" si="7"/>
        <v>19</v>
      </c>
      <c r="D44" s="10" t="s">
        <v>58</v>
      </c>
      <c r="E44" s="24">
        <f t="shared" si="8"/>
        <v>20</v>
      </c>
      <c r="F44" s="24" t="s">
        <v>11</v>
      </c>
      <c r="G44" s="24">
        <v>0</v>
      </c>
      <c r="H44" s="24">
        <v>8</v>
      </c>
      <c r="I44" s="24">
        <v>2</v>
      </c>
      <c r="J44" s="24">
        <v>10</v>
      </c>
      <c r="K44" s="2"/>
      <c r="L44" s="2"/>
      <c r="M44" s="2"/>
    </row>
    <row r="45" spans="2:16">
      <c r="B45" s="7" t="s">
        <v>59</v>
      </c>
      <c r="C45" s="8">
        <f t="shared" si="7"/>
        <v>20</v>
      </c>
      <c r="D45" s="10" t="s">
        <v>60</v>
      </c>
      <c r="E45" s="24">
        <f t="shared" si="8"/>
        <v>18</v>
      </c>
      <c r="F45" s="24" t="s">
        <v>11</v>
      </c>
      <c r="G45" s="24">
        <v>0</v>
      </c>
      <c r="H45" s="24">
        <v>8</v>
      </c>
      <c r="I45" s="24">
        <v>0</v>
      </c>
      <c r="J45" s="24">
        <v>10</v>
      </c>
      <c r="K45" s="2"/>
      <c r="L45" s="2"/>
      <c r="M45" s="2"/>
    </row>
    <row r="46" spans="2:16">
      <c r="B46" s="7" t="s">
        <v>61</v>
      </c>
      <c r="C46" s="8">
        <f t="shared" si="7"/>
        <v>21</v>
      </c>
      <c r="D46" s="10" t="s">
        <v>62</v>
      </c>
      <c r="E46" s="24">
        <f t="shared" si="8"/>
        <v>660</v>
      </c>
      <c r="F46" s="24" t="s">
        <v>11</v>
      </c>
      <c r="G46" s="24">
        <v>180</v>
      </c>
      <c r="H46" s="24">
        <v>200</v>
      </c>
      <c r="I46" s="24">
        <v>60</v>
      </c>
      <c r="J46" s="24">
        <v>220</v>
      </c>
      <c r="K46" s="2"/>
      <c r="L46" s="2"/>
      <c r="M46" s="2"/>
    </row>
    <row r="47" spans="2:16">
      <c r="B47" s="7" t="s">
        <v>63</v>
      </c>
      <c r="C47" s="8">
        <f t="shared" si="7"/>
        <v>22</v>
      </c>
      <c r="D47" s="10" t="s">
        <v>64</v>
      </c>
      <c r="E47" s="24">
        <f t="shared" si="8"/>
        <v>25</v>
      </c>
      <c r="F47" s="24" t="s">
        <v>11</v>
      </c>
      <c r="G47" s="24">
        <v>10</v>
      </c>
      <c r="H47" s="24">
        <v>15</v>
      </c>
      <c r="I47" s="24">
        <v>0</v>
      </c>
      <c r="J47" s="24">
        <v>0</v>
      </c>
      <c r="K47" s="2"/>
      <c r="L47" s="2"/>
      <c r="M47" s="2"/>
    </row>
    <row r="48" spans="2:16">
      <c r="B48" s="7" t="s">
        <v>65</v>
      </c>
      <c r="C48" s="8">
        <f t="shared" si="7"/>
        <v>23</v>
      </c>
      <c r="D48" s="10" t="s">
        <v>66</v>
      </c>
      <c r="E48" s="24">
        <f t="shared" si="8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>
      <c r="B49" s="7" t="s">
        <v>67</v>
      </c>
      <c r="C49" s="8">
        <f t="shared" si="7"/>
        <v>24</v>
      </c>
      <c r="D49" s="10" t="s">
        <v>68</v>
      </c>
      <c r="E49" s="24">
        <f t="shared" si="8"/>
        <v>600</v>
      </c>
      <c r="F49" s="24" t="s">
        <v>11</v>
      </c>
      <c r="G49" s="24">
        <v>250</v>
      </c>
      <c r="H49" s="24">
        <v>50</v>
      </c>
      <c r="I49" s="24">
        <v>50</v>
      </c>
      <c r="J49" s="24">
        <v>250</v>
      </c>
      <c r="K49" s="2"/>
      <c r="L49" s="2"/>
      <c r="M49" s="2"/>
    </row>
    <row r="50" spans="2:13">
      <c r="B50" s="7" t="s">
        <v>69</v>
      </c>
      <c r="C50" s="8">
        <f t="shared" si="7"/>
        <v>25</v>
      </c>
      <c r="D50" s="10" t="s">
        <v>70</v>
      </c>
      <c r="E50" s="24">
        <f t="shared" si="8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>
      <c r="B51" s="7" t="s">
        <v>71</v>
      </c>
      <c r="C51" s="8">
        <f t="shared" si="7"/>
        <v>26</v>
      </c>
      <c r="D51" s="10" t="s">
        <v>72</v>
      </c>
      <c r="E51" s="24">
        <f t="shared" si="8"/>
        <v>1340</v>
      </c>
      <c r="F51" s="24" t="s">
        <v>11</v>
      </c>
      <c r="G51" s="24">
        <v>350</v>
      </c>
      <c r="H51" s="24">
        <v>400</v>
      </c>
      <c r="I51" s="24">
        <v>431</v>
      </c>
      <c r="J51" s="24">
        <v>159</v>
      </c>
      <c r="K51" s="2"/>
      <c r="L51" s="2"/>
      <c r="M51" s="2"/>
    </row>
    <row r="52" spans="2:13">
      <c r="B52" s="7" t="s">
        <v>73</v>
      </c>
      <c r="C52" s="8">
        <f t="shared" si="7"/>
        <v>27</v>
      </c>
      <c r="D52" s="18">
        <v>20.02</v>
      </c>
      <c r="E52" s="25">
        <f t="shared" si="8"/>
        <v>1020</v>
      </c>
      <c r="F52" s="25" t="s">
        <v>11</v>
      </c>
      <c r="G52" s="25">
        <v>200</v>
      </c>
      <c r="H52" s="25">
        <v>740</v>
      </c>
      <c r="I52" s="25">
        <v>80</v>
      </c>
      <c r="J52" s="25">
        <v>0</v>
      </c>
      <c r="K52" s="2"/>
      <c r="L52" s="2"/>
      <c r="M52" s="2"/>
    </row>
    <row r="53" spans="2:13">
      <c r="B53" s="7" t="s">
        <v>74</v>
      </c>
      <c r="C53" s="8">
        <f t="shared" si="7"/>
        <v>28</v>
      </c>
      <c r="D53" s="18" t="s">
        <v>76</v>
      </c>
      <c r="E53" s="25">
        <f t="shared" si="8"/>
        <v>150</v>
      </c>
      <c r="F53" s="25">
        <v>0</v>
      </c>
      <c r="G53" s="25">
        <v>100</v>
      </c>
      <c r="H53" s="25">
        <v>50</v>
      </c>
      <c r="I53" s="25">
        <v>0</v>
      </c>
      <c r="J53" s="25">
        <v>0</v>
      </c>
      <c r="K53" s="2"/>
      <c r="L53" s="2"/>
      <c r="M53" s="2"/>
    </row>
    <row r="54" spans="2:13">
      <c r="B54" s="7" t="s">
        <v>77</v>
      </c>
      <c r="C54" s="8">
        <f t="shared" si="7"/>
        <v>29</v>
      </c>
      <c r="D54" s="18">
        <v>20.059999999999999</v>
      </c>
      <c r="E54" s="25">
        <f t="shared" si="8"/>
        <v>75</v>
      </c>
      <c r="F54" s="25" t="s">
        <v>11</v>
      </c>
      <c r="G54" s="25">
        <f>G55+G56</f>
        <v>1</v>
      </c>
      <c r="H54" s="25">
        <f t="shared" ref="H54:J54" si="10">H55+H56</f>
        <v>79</v>
      </c>
      <c r="I54" s="25">
        <f t="shared" si="10"/>
        <v>-5</v>
      </c>
      <c r="J54" s="25">
        <f t="shared" si="10"/>
        <v>0</v>
      </c>
      <c r="K54" s="2"/>
      <c r="L54" s="2"/>
      <c r="M54" s="2"/>
    </row>
    <row r="55" spans="2:13">
      <c r="B55" s="7" t="s">
        <v>78</v>
      </c>
      <c r="C55" s="8">
        <f t="shared" si="7"/>
        <v>30</v>
      </c>
      <c r="D55" s="30" t="s">
        <v>79</v>
      </c>
      <c r="E55" s="27">
        <f t="shared" si="8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>
      <c r="B56" s="7" t="s">
        <v>130</v>
      </c>
      <c r="C56" s="8">
        <f t="shared" si="7"/>
        <v>31</v>
      </c>
      <c r="D56" s="30" t="s">
        <v>81</v>
      </c>
      <c r="E56" s="27">
        <f t="shared" si="8"/>
        <v>65</v>
      </c>
      <c r="F56" s="27">
        <v>0</v>
      </c>
      <c r="G56" s="27">
        <v>0</v>
      </c>
      <c r="H56" s="27">
        <v>70</v>
      </c>
      <c r="I56" s="27">
        <v>-5</v>
      </c>
      <c r="J56" s="27">
        <v>0</v>
      </c>
      <c r="K56" s="2"/>
      <c r="L56" s="2"/>
      <c r="M56" s="2"/>
    </row>
    <row r="57" spans="2:13">
      <c r="B57" s="7" t="s">
        <v>107</v>
      </c>
      <c r="C57" s="8">
        <f t="shared" si="7"/>
        <v>32</v>
      </c>
      <c r="D57" s="18">
        <v>20.11</v>
      </c>
      <c r="E57" s="25">
        <f t="shared" si="8"/>
        <v>550</v>
      </c>
      <c r="F57" s="25">
        <v>0</v>
      </c>
      <c r="G57" s="25">
        <v>300</v>
      </c>
      <c r="H57" s="25">
        <v>300</v>
      </c>
      <c r="I57" s="25">
        <v>-50</v>
      </c>
      <c r="J57" s="25">
        <v>0</v>
      </c>
      <c r="K57" s="2"/>
      <c r="L57" s="2"/>
      <c r="M57" s="2"/>
    </row>
    <row r="58" spans="2:13">
      <c r="B58" s="7" t="s">
        <v>83</v>
      </c>
      <c r="C58" s="8">
        <f t="shared" si="7"/>
        <v>33</v>
      </c>
      <c r="D58" s="18">
        <v>20.13</v>
      </c>
      <c r="E58" s="25">
        <f t="shared" si="8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>
      <c r="B59" s="7" t="s">
        <v>84</v>
      </c>
      <c r="C59" s="8">
        <f t="shared" si="7"/>
        <v>34</v>
      </c>
      <c r="D59" s="18">
        <v>20.14</v>
      </c>
      <c r="E59" s="25">
        <f t="shared" si="8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2.5">
      <c r="B60" s="33" t="s">
        <v>133</v>
      </c>
      <c r="C60" s="8">
        <f t="shared" si="7"/>
        <v>35</v>
      </c>
      <c r="D60" s="37">
        <v>20.25</v>
      </c>
      <c r="E60" s="36">
        <f>G60+H60+I60+J60</f>
        <v>25</v>
      </c>
      <c r="F60" s="36" t="s">
        <v>11</v>
      </c>
      <c r="G60" s="36">
        <v>0</v>
      </c>
      <c r="H60" s="36">
        <v>5</v>
      </c>
      <c r="I60" s="36">
        <v>18</v>
      </c>
      <c r="J60" s="36">
        <v>2</v>
      </c>
    </row>
    <row r="61" spans="2:13">
      <c r="B61" s="7" t="s">
        <v>86</v>
      </c>
      <c r="C61" s="8">
        <f t="shared" si="7"/>
        <v>36</v>
      </c>
      <c r="D61" s="18">
        <v>20.3</v>
      </c>
      <c r="E61" s="25">
        <f>G61+H61+I61+J61</f>
        <v>497</v>
      </c>
      <c r="F61" s="25" t="s">
        <v>11</v>
      </c>
      <c r="G61" s="25">
        <f>G62+G63</f>
        <v>71</v>
      </c>
      <c r="H61" s="25">
        <f t="shared" ref="H61:J61" si="11">H62+H63</f>
        <v>226</v>
      </c>
      <c r="I61" s="25">
        <f t="shared" si="11"/>
        <v>79</v>
      </c>
      <c r="J61" s="25">
        <f t="shared" si="11"/>
        <v>121</v>
      </c>
    </row>
    <row r="62" spans="2:13">
      <c r="B62" s="7" t="s">
        <v>87</v>
      </c>
      <c r="C62" s="8">
        <f t="shared" si="7"/>
        <v>37</v>
      </c>
      <c r="D62" s="10" t="s">
        <v>88</v>
      </c>
      <c r="E62" s="24">
        <f t="shared" ref="E62:E67" si="12">G62+H62+I62+J62</f>
        <v>27</v>
      </c>
      <c r="F62" s="24" t="s">
        <v>11</v>
      </c>
      <c r="G62" s="24">
        <v>1</v>
      </c>
      <c r="H62" s="24">
        <v>26</v>
      </c>
      <c r="I62" s="24">
        <v>0</v>
      </c>
      <c r="J62" s="24">
        <v>0</v>
      </c>
      <c r="K62" s="2"/>
      <c r="L62" s="2"/>
      <c r="M62" s="2"/>
    </row>
    <row r="63" spans="2:13">
      <c r="B63" s="7" t="s">
        <v>89</v>
      </c>
      <c r="C63" s="8">
        <f t="shared" si="7"/>
        <v>38</v>
      </c>
      <c r="D63" s="10" t="s">
        <v>90</v>
      </c>
      <c r="E63" s="24">
        <f t="shared" si="12"/>
        <v>470</v>
      </c>
      <c r="F63" s="24" t="s">
        <v>11</v>
      </c>
      <c r="G63" s="24">
        <v>70</v>
      </c>
      <c r="H63" s="24">
        <v>200</v>
      </c>
      <c r="I63" s="24">
        <v>79</v>
      </c>
      <c r="J63" s="24">
        <v>121</v>
      </c>
      <c r="K63" s="2"/>
      <c r="L63" s="2"/>
      <c r="M63" s="2"/>
    </row>
    <row r="64" spans="2:13">
      <c r="B64" s="7" t="s">
        <v>131</v>
      </c>
      <c r="C64" s="8">
        <f t="shared" si="7"/>
        <v>39</v>
      </c>
      <c r="D64" s="26">
        <v>59</v>
      </c>
      <c r="E64" s="25">
        <f t="shared" si="12"/>
        <v>95</v>
      </c>
      <c r="F64" s="25">
        <v>0</v>
      </c>
      <c r="G64" s="25">
        <f>G65</f>
        <v>21</v>
      </c>
      <c r="H64" s="25">
        <f t="shared" ref="H64:J64" si="13">H65</f>
        <v>40</v>
      </c>
      <c r="I64" s="25">
        <f t="shared" si="13"/>
        <v>34</v>
      </c>
      <c r="J64" s="25">
        <f t="shared" si="13"/>
        <v>0</v>
      </c>
      <c r="K64" s="2"/>
      <c r="L64" s="2"/>
      <c r="M64" s="2"/>
    </row>
    <row r="65" spans="2:13">
      <c r="B65" s="7" t="s">
        <v>132</v>
      </c>
      <c r="C65" s="8">
        <f t="shared" si="7"/>
        <v>40</v>
      </c>
      <c r="D65" s="10">
        <v>59.4</v>
      </c>
      <c r="E65" s="24">
        <f t="shared" si="12"/>
        <v>95</v>
      </c>
      <c r="F65" s="24">
        <v>0</v>
      </c>
      <c r="G65" s="24">
        <v>21</v>
      </c>
      <c r="H65" s="24">
        <v>40</v>
      </c>
      <c r="I65" s="24">
        <v>34</v>
      </c>
      <c r="J65" s="24">
        <v>0</v>
      </c>
      <c r="K65" s="2"/>
      <c r="L65" s="2"/>
      <c r="M65" s="2"/>
    </row>
    <row r="66" spans="2:13">
      <c r="B66" s="7" t="s">
        <v>91</v>
      </c>
      <c r="C66" s="8">
        <f t="shared" si="7"/>
        <v>41</v>
      </c>
      <c r="D66" s="26">
        <v>70</v>
      </c>
      <c r="E66" s="25">
        <f t="shared" si="12"/>
        <v>0</v>
      </c>
      <c r="F66" s="25" t="s">
        <v>11</v>
      </c>
      <c r="G66" s="25">
        <v>0</v>
      </c>
      <c r="H66" s="25">
        <v>0</v>
      </c>
      <c r="I66" s="25">
        <v>0</v>
      </c>
      <c r="J66" s="25">
        <v>0</v>
      </c>
      <c r="K66" s="2"/>
      <c r="L66" s="2"/>
      <c r="M66" s="2"/>
    </row>
    <row r="67" spans="2:13">
      <c r="B67" s="7" t="s">
        <v>92</v>
      </c>
      <c r="C67" s="8">
        <f t="shared" si="7"/>
        <v>42</v>
      </c>
      <c r="D67" s="26">
        <v>71</v>
      </c>
      <c r="E67" s="25">
        <f t="shared" si="12"/>
        <v>40</v>
      </c>
      <c r="F67" s="25" t="s">
        <v>11</v>
      </c>
      <c r="G67" s="25">
        <f>SUM(G68:G69)</f>
        <v>11</v>
      </c>
      <c r="H67" s="25">
        <f t="shared" ref="H67:J67" si="14">SUM(H68:H69)</f>
        <v>29</v>
      </c>
      <c r="I67" s="25">
        <f t="shared" si="14"/>
        <v>0</v>
      </c>
      <c r="J67" s="25">
        <f t="shared" si="14"/>
        <v>0</v>
      </c>
      <c r="K67" s="2"/>
      <c r="L67" s="2"/>
      <c r="M67" s="2"/>
    </row>
    <row r="68" spans="2:13">
      <c r="B68" s="7" t="s">
        <v>140</v>
      </c>
      <c r="C68" s="8">
        <f t="shared" si="7"/>
        <v>43</v>
      </c>
      <c r="D68" s="10" t="s">
        <v>98</v>
      </c>
      <c r="E68" s="24">
        <f>SUM(G68:J68)</f>
        <v>36</v>
      </c>
      <c r="F68" s="24" t="s">
        <v>11</v>
      </c>
      <c r="G68" s="24">
        <v>11</v>
      </c>
      <c r="H68" s="24">
        <v>14</v>
      </c>
      <c r="I68" s="24">
        <v>11</v>
      </c>
      <c r="J68" s="24" t="s">
        <v>11</v>
      </c>
    </row>
    <row r="69" spans="2:13">
      <c r="B69" s="7" t="s">
        <v>103</v>
      </c>
      <c r="C69" s="8">
        <f t="shared" si="7"/>
        <v>44</v>
      </c>
      <c r="D69" s="10" t="s">
        <v>104</v>
      </c>
      <c r="E69" s="24">
        <f>SUM(G69:J69)</f>
        <v>4</v>
      </c>
      <c r="F69" s="24" t="s">
        <v>11</v>
      </c>
      <c r="G69" s="24" t="s">
        <v>11</v>
      </c>
      <c r="H69" s="24">
        <v>15</v>
      </c>
      <c r="I69" s="24">
        <v>-11</v>
      </c>
      <c r="J69" s="24" t="s">
        <v>11</v>
      </c>
    </row>
    <row r="70" spans="2:13">
      <c r="E70" s="17"/>
      <c r="F70" s="17"/>
      <c r="G70" s="17"/>
      <c r="H70" s="17"/>
      <c r="I70" s="17"/>
      <c r="J70" s="17"/>
    </row>
    <row r="72" spans="2:13">
      <c r="E72" s="40" t="s">
        <v>109</v>
      </c>
      <c r="F72" s="40"/>
      <c r="G72" s="40"/>
      <c r="H72" s="40"/>
    </row>
    <row r="73" spans="2:13">
      <c r="E73" s="40" t="s">
        <v>110</v>
      </c>
      <c r="F73" s="40"/>
      <c r="G73" s="40"/>
      <c r="H73" s="40"/>
    </row>
    <row r="75" spans="2:13">
      <c r="E75" s="40" t="s">
        <v>122</v>
      </c>
      <c r="F75" s="40"/>
      <c r="G75" s="40"/>
      <c r="H75" s="40"/>
      <c r="K75" s="2"/>
    </row>
    <row r="76" spans="2:13">
      <c r="E76" s="34"/>
      <c r="F76" s="34"/>
      <c r="G76" s="34"/>
      <c r="H76" s="34"/>
    </row>
    <row r="77" spans="2:13" ht="12.6" customHeight="1">
      <c r="E77" s="34"/>
      <c r="F77" s="34"/>
      <c r="G77" s="34"/>
      <c r="H77" s="34"/>
    </row>
    <row r="78" spans="2:13">
      <c r="E78" s="34"/>
      <c r="F78" s="34"/>
      <c r="G78" s="34"/>
      <c r="H78" s="34"/>
    </row>
    <row r="79" spans="2:13" ht="84" customHeight="1">
      <c r="E79" s="34"/>
      <c r="F79" s="34"/>
      <c r="G79" s="34"/>
      <c r="H79" s="34"/>
    </row>
    <row r="80" spans="2:13">
      <c r="E80" s="34"/>
      <c r="F80" s="34"/>
      <c r="G80" s="34"/>
      <c r="H80" s="34"/>
    </row>
    <row r="82" spans="2:2">
      <c r="B82" s="2" t="s">
        <v>93</v>
      </c>
    </row>
    <row r="83" spans="2:2">
      <c r="B83" s="2" t="s">
        <v>111</v>
      </c>
    </row>
    <row r="114" spans="11:14">
      <c r="K114" s="6"/>
      <c r="L114" s="5"/>
      <c r="N114" s="2"/>
    </row>
    <row r="115" spans="11:14">
      <c r="K115" s="2"/>
    </row>
    <row r="116" spans="11:14" ht="12.6" customHeight="1"/>
    <row r="118" spans="11:14" ht="86.45" customHeight="1">
      <c r="K118" s="5"/>
    </row>
    <row r="119" spans="11:14">
      <c r="K119" s="6"/>
    </row>
    <row r="152" spans="11:13">
      <c r="K152" s="5"/>
      <c r="M152" s="2"/>
    </row>
    <row r="154" spans="11:13" ht="12.6" customHeight="1"/>
    <row r="156" spans="11:13" ht="81" customHeight="1"/>
    <row r="158" spans="11:13">
      <c r="L158" s="2"/>
    </row>
    <row r="159" spans="11:13">
      <c r="L159" s="2"/>
    </row>
    <row r="160" spans="11:13">
      <c r="L160" s="2"/>
    </row>
    <row r="161" spans="12:12">
      <c r="L161" s="2"/>
    </row>
    <row r="162" spans="12:12">
      <c r="L162" s="2"/>
    </row>
    <row r="163" spans="12:12">
      <c r="L163" s="2"/>
    </row>
    <row r="164" spans="12:12">
      <c r="L164" s="2"/>
    </row>
    <row r="165" spans="12:12">
      <c r="L165" s="2"/>
    </row>
    <row r="166" spans="12:12">
      <c r="L166" s="2"/>
    </row>
    <row r="167" spans="12:12">
      <c r="L167" s="2"/>
    </row>
    <row r="168" spans="12:12">
      <c r="L168" s="2"/>
    </row>
    <row r="169" spans="12:12">
      <c r="L169" s="2"/>
    </row>
    <row r="170" spans="12:12">
      <c r="L170" s="2"/>
    </row>
    <row r="171" spans="12:12">
      <c r="L171" s="2"/>
    </row>
    <row r="172" spans="12:12">
      <c r="L172" s="2"/>
    </row>
    <row r="173" spans="12:12">
      <c r="L173" s="2"/>
    </row>
    <row r="174" spans="12:12">
      <c r="L174" s="2"/>
    </row>
    <row r="175" spans="12:12">
      <c r="L175" s="2"/>
    </row>
    <row r="176" spans="12:12">
      <c r="L176" s="2"/>
    </row>
    <row r="177" spans="11:13">
      <c r="L177" s="2"/>
    </row>
    <row r="178" spans="11:13">
      <c r="L178" s="2"/>
    </row>
    <row r="179" spans="11:13">
      <c r="L179" s="2"/>
    </row>
    <row r="180" spans="11:13">
      <c r="L180" s="2"/>
    </row>
    <row r="181" spans="11:13">
      <c r="L181" s="2"/>
    </row>
    <row r="182" spans="11:13">
      <c r="L182" s="2"/>
    </row>
    <row r="183" spans="11:13">
      <c r="L183" s="2"/>
    </row>
    <row r="184" spans="11:13">
      <c r="L184" s="2"/>
    </row>
    <row r="185" spans="11:13">
      <c r="L185" s="2"/>
    </row>
    <row r="191" spans="11:13">
      <c r="K191" s="5"/>
      <c r="L191" s="5"/>
      <c r="M191" s="5"/>
    </row>
    <row r="192" spans="11:13" ht="15">
      <c r="K192" s="4"/>
    </row>
    <row r="193" spans="11:13" ht="12.6" customHeight="1"/>
    <row r="194" spans="11:13" ht="15">
      <c r="K194" s="4"/>
    </row>
    <row r="195" spans="11:13" ht="81.95" customHeight="1">
      <c r="M195" s="4"/>
    </row>
    <row r="196" spans="11:13">
      <c r="K196" s="19"/>
      <c r="L196" s="19"/>
    </row>
    <row r="225" spans="11:12">
      <c r="K225" s="19"/>
      <c r="L225" s="19"/>
    </row>
    <row r="226" spans="11:12">
      <c r="K226" s="19"/>
      <c r="L226" s="19"/>
    </row>
    <row r="232" spans="11:12" ht="12.6" customHeight="1"/>
    <row r="234" spans="11:12" ht="84" customHeight="1">
      <c r="K234" s="3"/>
    </row>
    <row r="268" spans="11:15">
      <c r="M268" s="5"/>
      <c r="O268" s="5"/>
    </row>
    <row r="269" spans="11:15">
      <c r="K269" s="5"/>
    </row>
    <row r="270" spans="11:15">
      <c r="K270" s="5"/>
    </row>
    <row r="271" spans="11:15" ht="12.6" customHeight="1"/>
    <row r="272" spans="11:15">
      <c r="L272" s="6"/>
      <c r="M272" s="5"/>
    </row>
    <row r="273" spans="11:17" ht="81.95" customHeight="1">
      <c r="K273" s="2"/>
      <c r="O273" s="2"/>
      <c r="P273" s="2"/>
      <c r="Q273" s="2"/>
    </row>
    <row r="310" ht="12.6" customHeight="1"/>
    <row r="312" ht="87.6" customHeight="1"/>
    <row r="348" ht="12.6" customHeight="1"/>
    <row r="350" ht="88.5" customHeight="1"/>
  </sheetData>
  <mergeCells count="26"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E75:H75"/>
    <mergeCell ref="H15:H16"/>
    <mergeCell ref="I15:I16"/>
    <mergeCell ref="J15:J16"/>
    <mergeCell ref="B38:B40"/>
    <mergeCell ref="C38:C40"/>
    <mergeCell ref="D38:D40"/>
    <mergeCell ref="E38:E40"/>
    <mergeCell ref="F38:F40"/>
    <mergeCell ref="G38:J38"/>
    <mergeCell ref="G39:G40"/>
    <mergeCell ref="H39:H40"/>
    <mergeCell ref="I39:I40"/>
    <mergeCell ref="J39:J40"/>
    <mergeCell ref="E72:H72"/>
    <mergeCell ref="E73:H73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350"/>
  <sheetViews>
    <sheetView topLeftCell="A7" zoomScaleNormal="100" workbookViewId="0">
      <selection activeCell="H2" sqref="H2"/>
    </sheetView>
  </sheetViews>
  <sheetFormatPr defaultRowHeight="12.75"/>
  <cols>
    <col min="1" max="1" width="6.42578125" customWidth="1"/>
    <col min="2" max="2" width="45.42578125" customWidth="1"/>
    <col min="3" max="3" width="6" customWidth="1"/>
    <col min="4" max="4" width="11.140625" customWidth="1"/>
    <col min="6" max="6" width="11.42578125" customWidth="1"/>
    <col min="7" max="7" width="9" customWidth="1"/>
    <col min="8" max="8" width="9.140625" customWidth="1"/>
    <col min="9" max="9" width="9" customWidth="1"/>
    <col min="10" max="10" width="9.42578125" customWidth="1"/>
  </cols>
  <sheetData>
    <row r="1" spans="2:10">
      <c r="H1" s="28" t="s">
        <v>136</v>
      </c>
    </row>
    <row r="2" spans="2:10">
      <c r="H2" s="28" t="s">
        <v>135</v>
      </c>
    </row>
    <row r="3" spans="2:10">
      <c r="H3" s="28" t="s">
        <v>137</v>
      </c>
    </row>
    <row r="5" spans="2:10" ht="15.75">
      <c r="B5" s="1" t="s">
        <v>0</v>
      </c>
      <c r="H5" s="28"/>
      <c r="J5" s="29"/>
    </row>
    <row r="6" spans="2:10" ht="15.75">
      <c r="B6" s="1" t="s">
        <v>2</v>
      </c>
      <c r="C6" s="55" t="s">
        <v>1</v>
      </c>
      <c r="D6" s="55"/>
      <c r="E6" s="55"/>
      <c r="F6" s="55"/>
    </row>
    <row r="7" spans="2:10" ht="15.75">
      <c r="B7" s="1" t="s">
        <v>4</v>
      </c>
      <c r="C7" s="55" t="s">
        <v>134</v>
      </c>
      <c r="D7" s="55"/>
      <c r="E7" s="55"/>
      <c r="F7" s="55"/>
      <c r="I7" s="56" t="s">
        <v>3</v>
      </c>
      <c r="J7" s="56"/>
    </row>
    <row r="8" spans="2:10" ht="15.75">
      <c r="B8" s="1" t="s">
        <v>5</v>
      </c>
    </row>
    <row r="9" spans="2:10" ht="15.75">
      <c r="B9" s="1" t="s">
        <v>6</v>
      </c>
    </row>
    <row r="10" spans="2:10" ht="15.75">
      <c r="B10" s="1"/>
    </row>
    <row r="11" spans="2:10" ht="15.75">
      <c r="J11" s="1"/>
    </row>
    <row r="12" spans="2:10" ht="15.75">
      <c r="J12" s="21" t="s">
        <v>7</v>
      </c>
    </row>
    <row r="14" spans="2:10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.5" thickBot="1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>
      <c r="B18" s="13" t="s">
        <v>10</v>
      </c>
      <c r="C18" s="14">
        <v>1</v>
      </c>
      <c r="D18" s="22"/>
      <c r="E18" s="23">
        <f>E19+E66</f>
        <v>16222</v>
      </c>
      <c r="F18" s="23" t="s">
        <v>11</v>
      </c>
      <c r="G18" s="23">
        <f>G19</f>
        <v>4232</v>
      </c>
      <c r="H18" s="23">
        <f t="shared" ref="H18:J18" si="0">H19</f>
        <v>5129</v>
      </c>
      <c r="I18" s="23">
        <f t="shared" si="0"/>
        <v>3597</v>
      </c>
      <c r="J18" s="23">
        <f t="shared" si="0"/>
        <v>3264</v>
      </c>
    </row>
    <row r="19" spans="2:10">
      <c r="B19" s="7" t="s">
        <v>12</v>
      </c>
      <c r="C19" s="8">
        <f>1+C18</f>
        <v>2</v>
      </c>
      <c r="D19" s="10" t="s">
        <v>13</v>
      </c>
      <c r="E19" s="24">
        <f>G19+H19+I19+J19</f>
        <v>16222</v>
      </c>
      <c r="F19" s="24" t="s">
        <v>11</v>
      </c>
      <c r="G19" s="24">
        <f>G20+G42+G64+G67</f>
        <v>4232</v>
      </c>
      <c r="H19" s="24">
        <f>H20+H42+H64+H67</f>
        <v>5129</v>
      </c>
      <c r="I19" s="24">
        <f t="shared" ref="I19:J19" si="1">I20+I42+I64+I67</f>
        <v>3597</v>
      </c>
      <c r="J19" s="24">
        <f t="shared" si="1"/>
        <v>3264</v>
      </c>
    </row>
    <row r="20" spans="2:10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10662</v>
      </c>
      <c r="F20" s="24" t="s">
        <v>11</v>
      </c>
      <c r="G20" s="24">
        <f>G21+G29+G32</f>
        <v>2526</v>
      </c>
      <c r="H20" s="24">
        <f t="shared" ref="H20:J20" si="4">H21+H29+H32</f>
        <v>2760</v>
      </c>
      <c r="I20" s="24">
        <f t="shared" si="4"/>
        <v>2884</v>
      </c>
      <c r="J20" s="24">
        <f t="shared" si="4"/>
        <v>2492</v>
      </c>
    </row>
    <row r="21" spans="2:10">
      <c r="B21" s="7" t="s">
        <v>17</v>
      </c>
      <c r="C21" s="8">
        <f t="shared" si="2"/>
        <v>4</v>
      </c>
      <c r="D21" s="18">
        <v>10.01</v>
      </c>
      <c r="E21" s="25">
        <f t="shared" si="3"/>
        <v>10062</v>
      </c>
      <c r="F21" s="25" t="s">
        <v>11</v>
      </c>
      <c r="G21" s="25">
        <f>G22+G23+G25+G26+G28+G27</f>
        <v>2447</v>
      </c>
      <c r="H21" s="25">
        <f>H22+H23+H25+H26+H28+H27+H24</f>
        <v>2657</v>
      </c>
      <c r="I21" s="25">
        <f>I22+I23+I25+I26+I28+I27+I24</f>
        <v>2559</v>
      </c>
      <c r="J21" s="25">
        <f>J22+J23+J25+J26+J28+J27+J24</f>
        <v>2399</v>
      </c>
    </row>
    <row r="22" spans="2:10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2008</v>
      </c>
      <c r="J22" s="24">
        <v>1854</v>
      </c>
    </row>
    <row r="23" spans="2:10">
      <c r="B23" s="7" t="s">
        <v>22</v>
      </c>
      <c r="C23" s="8">
        <f t="shared" si="2"/>
        <v>6</v>
      </c>
      <c r="D23" s="10" t="s">
        <v>23</v>
      </c>
      <c r="E23" s="24">
        <f t="shared" si="3"/>
        <v>25</v>
      </c>
      <c r="F23" s="24" t="s">
        <v>11</v>
      </c>
      <c r="G23" s="24">
        <v>4</v>
      </c>
      <c r="H23" s="24">
        <v>5</v>
      </c>
      <c r="I23" s="24">
        <v>8</v>
      </c>
      <c r="J23" s="24">
        <v>8</v>
      </c>
    </row>
    <row r="24" spans="2:10">
      <c r="B24" s="7" t="s">
        <v>123</v>
      </c>
      <c r="C24" s="8">
        <f t="shared" si="2"/>
        <v>7</v>
      </c>
      <c r="D24" s="10" t="s">
        <v>124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>
      <c r="B27" s="7" t="s">
        <v>138</v>
      </c>
      <c r="C27" s="8">
        <f t="shared" si="2"/>
        <v>10</v>
      </c>
      <c r="D27" s="10" t="s">
        <v>139</v>
      </c>
      <c r="E27" s="24">
        <f t="shared" si="3"/>
        <v>554</v>
      </c>
      <c r="F27" s="24">
        <v>0</v>
      </c>
      <c r="G27" s="24">
        <v>60</v>
      </c>
      <c r="H27" s="24">
        <v>194</v>
      </c>
      <c r="I27" s="24">
        <v>150</v>
      </c>
      <c r="J27" s="24">
        <v>150</v>
      </c>
    </row>
    <row r="28" spans="2:10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5">H31+H30</f>
        <v>10</v>
      </c>
      <c r="I29" s="25">
        <f t="shared" si="5"/>
        <v>232</v>
      </c>
      <c r="J29" s="25">
        <f t="shared" si="5"/>
        <v>0</v>
      </c>
    </row>
    <row r="30" spans="2:10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>
      <c r="B31" s="7" t="s">
        <v>126</v>
      </c>
      <c r="C31" s="8">
        <f t="shared" si="2"/>
        <v>14</v>
      </c>
      <c r="D31" s="10" t="s">
        <v>125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6">H41</f>
        <v>93</v>
      </c>
      <c r="I32" s="25">
        <f t="shared" si="6"/>
        <v>93</v>
      </c>
      <c r="J32" s="25">
        <f t="shared" si="6"/>
        <v>93</v>
      </c>
    </row>
    <row r="34" spans="2:16">
      <c r="B34" s="2" t="s">
        <v>48</v>
      </c>
      <c r="C34" s="2" t="s">
        <v>49</v>
      </c>
    </row>
    <row r="35" spans="2:16">
      <c r="B35" s="2" t="s">
        <v>50</v>
      </c>
    </row>
    <row r="36" spans="2:16">
      <c r="B36" s="2"/>
    </row>
    <row r="37" spans="2:16">
      <c r="B37" s="2"/>
    </row>
    <row r="38" spans="2:16">
      <c r="B38" s="41" t="s">
        <v>8</v>
      </c>
      <c r="C38" s="44" t="s">
        <v>114</v>
      </c>
      <c r="D38" s="47" t="s">
        <v>115</v>
      </c>
      <c r="E38" s="49" t="s">
        <v>121</v>
      </c>
      <c r="F38" s="49" t="s">
        <v>116</v>
      </c>
      <c r="G38" s="52" t="s">
        <v>106</v>
      </c>
      <c r="H38" s="53"/>
      <c r="I38" s="53"/>
      <c r="J38" s="54"/>
    </row>
    <row r="39" spans="2:16">
      <c r="B39" s="42"/>
      <c r="C39" s="45"/>
      <c r="D39" s="47"/>
      <c r="E39" s="50"/>
      <c r="F39" s="50"/>
      <c r="G39" s="38" t="s">
        <v>117</v>
      </c>
      <c r="H39" s="38" t="s">
        <v>118</v>
      </c>
      <c r="I39" s="38" t="s">
        <v>119</v>
      </c>
      <c r="J39" s="38" t="s">
        <v>120</v>
      </c>
      <c r="L39" s="6"/>
      <c r="M39" s="5"/>
      <c r="P39" s="2"/>
    </row>
    <row r="40" spans="2:16" ht="81.95" customHeight="1">
      <c r="B40" s="43"/>
      <c r="C40" s="46"/>
      <c r="D40" s="48"/>
      <c r="E40" s="51"/>
      <c r="F40" s="51"/>
      <c r="G40" s="39"/>
      <c r="H40" s="39"/>
      <c r="I40" s="39"/>
      <c r="J40" s="39"/>
      <c r="K40" s="2"/>
      <c r="L40" s="2"/>
    </row>
    <row r="41" spans="2:16">
      <c r="B41" s="7" t="s">
        <v>128</v>
      </c>
      <c r="C41" s="8">
        <v>16</v>
      </c>
      <c r="D41" s="10" t="s">
        <v>129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>
      <c r="B42" s="7" t="s">
        <v>55</v>
      </c>
      <c r="C42" s="8">
        <f t="shared" ref="C42:C69" si="7">1+C41</f>
        <v>17</v>
      </c>
      <c r="D42" s="18">
        <v>20</v>
      </c>
      <c r="E42" s="25">
        <f t="shared" ref="E42:E59" si="8">G42+H42+I42+J42</f>
        <v>5425</v>
      </c>
      <c r="F42" s="25" t="s">
        <v>11</v>
      </c>
      <c r="G42" s="25">
        <f>G43+G52+G54+G57+G58+G59+G60+G61+G53</f>
        <v>1674</v>
      </c>
      <c r="H42" s="25">
        <f>H43+H52+H54+H57+H58+H59+H60+H61+H53</f>
        <v>2300</v>
      </c>
      <c r="I42" s="25">
        <f>I43+I52+I54+I57+I58+I59+I60+I61+I53</f>
        <v>679</v>
      </c>
      <c r="J42" s="25">
        <f>J43+J52+J54+J57+J58+J59+J60+J61+J53</f>
        <v>772</v>
      </c>
      <c r="K42" s="2"/>
      <c r="L42" s="2"/>
      <c r="M42" s="2"/>
    </row>
    <row r="43" spans="2:16">
      <c r="B43" s="7" t="s">
        <v>56</v>
      </c>
      <c r="C43" s="8">
        <f t="shared" si="7"/>
        <v>18</v>
      </c>
      <c r="D43" s="18">
        <v>20.010000000000002</v>
      </c>
      <c r="E43" s="25">
        <f t="shared" si="8"/>
        <v>2948</v>
      </c>
      <c r="F43" s="25" t="s">
        <v>11</v>
      </c>
      <c r="G43" s="25">
        <f>G44+G45+G46+G47+G48+G49+G50+G51</f>
        <v>991</v>
      </c>
      <c r="H43" s="25">
        <f t="shared" ref="H43:J43" si="9">H44+H45+H46+H47+H48+H49+H50+H51</f>
        <v>801</v>
      </c>
      <c r="I43" s="25">
        <f t="shared" si="9"/>
        <v>507</v>
      </c>
      <c r="J43" s="25">
        <f t="shared" si="9"/>
        <v>649</v>
      </c>
      <c r="K43" s="2"/>
      <c r="L43" s="2"/>
      <c r="M43" s="2"/>
    </row>
    <row r="44" spans="2:16">
      <c r="B44" s="7" t="s">
        <v>57</v>
      </c>
      <c r="C44" s="8">
        <f t="shared" si="7"/>
        <v>19</v>
      </c>
      <c r="D44" s="10" t="s">
        <v>58</v>
      </c>
      <c r="E44" s="24">
        <f t="shared" si="8"/>
        <v>20</v>
      </c>
      <c r="F44" s="24" t="s">
        <v>11</v>
      </c>
      <c r="G44" s="24">
        <v>0</v>
      </c>
      <c r="H44" s="24">
        <v>8</v>
      </c>
      <c r="I44" s="24">
        <v>2</v>
      </c>
      <c r="J44" s="24">
        <v>10</v>
      </c>
      <c r="K44" s="2"/>
      <c r="L44" s="2"/>
      <c r="M44" s="2"/>
    </row>
    <row r="45" spans="2:16">
      <c r="B45" s="7" t="s">
        <v>59</v>
      </c>
      <c r="C45" s="8">
        <f t="shared" si="7"/>
        <v>20</v>
      </c>
      <c r="D45" s="10" t="s">
        <v>60</v>
      </c>
      <c r="E45" s="24">
        <f t="shared" si="8"/>
        <v>18</v>
      </c>
      <c r="F45" s="24" t="s">
        <v>11</v>
      </c>
      <c r="G45" s="24">
        <v>0</v>
      </c>
      <c r="H45" s="24">
        <v>8</v>
      </c>
      <c r="I45" s="24">
        <v>0</v>
      </c>
      <c r="J45" s="24">
        <v>10</v>
      </c>
      <c r="K45" s="2"/>
      <c r="L45" s="2"/>
      <c r="M45" s="2"/>
    </row>
    <row r="46" spans="2:16">
      <c r="B46" s="7" t="s">
        <v>61</v>
      </c>
      <c r="C46" s="8">
        <f t="shared" si="7"/>
        <v>21</v>
      </c>
      <c r="D46" s="10" t="s">
        <v>62</v>
      </c>
      <c r="E46" s="24">
        <f t="shared" si="8"/>
        <v>610</v>
      </c>
      <c r="F46" s="24" t="s">
        <v>11</v>
      </c>
      <c r="G46" s="24">
        <v>180</v>
      </c>
      <c r="H46" s="24">
        <v>200</v>
      </c>
      <c r="I46" s="24">
        <v>10</v>
      </c>
      <c r="J46" s="24">
        <v>220</v>
      </c>
      <c r="K46" s="2"/>
      <c r="L46" s="2"/>
      <c r="M46" s="2"/>
    </row>
    <row r="47" spans="2:16">
      <c r="B47" s="7" t="s">
        <v>63</v>
      </c>
      <c r="C47" s="8">
        <f t="shared" si="7"/>
        <v>22</v>
      </c>
      <c r="D47" s="10" t="s">
        <v>64</v>
      </c>
      <c r="E47" s="24">
        <f t="shared" si="8"/>
        <v>25</v>
      </c>
      <c r="F47" s="24" t="s">
        <v>11</v>
      </c>
      <c r="G47" s="24">
        <v>10</v>
      </c>
      <c r="H47" s="24">
        <v>15</v>
      </c>
      <c r="I47" s="24">
        <v>0</v>
      </c>
      <c r="J47" s="24">
        <v>0</v>
      </c>
      <c r="K47" s="2"/>
      <c r="L47" s="2"/>
      <c r="M47" s="2"/>
    </row>
    <row r="48" spans="2:16">
      <c r="B48" s="7" t="s">
        <v>65</v>
      </c>
      <c r="C48" s="8">
        <f t="shared" si="7"/>
        <v>23</v>
      </c>
      <c r="D48" s="10" t="s">
        <v>66</v>
      </c>
      <c r="E48" s="24">
        <f t="shared" si="8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>
      <c r="B49" s="7" t="s">
        <v>67</v>
      </c>
      <c r="C49" s="8">
        <f t="shared" si="7"/>
        <v>24</v>
      </c>
      <c r="D49" s="10" t="s">
        <v>68</v>
      </c>
      <c r="E49" s="24">
        <f t="shared" si="8"/>
        <v>600</v>
      </c>
      <c r="F49" s="24" t="s">
        <v>11</v>
      </c>
      <c r="G49" s="24">
        <v>250</v>
      </c>
      <c r="H49" s="24">
        <v>50</v>
      </c>
      <c r="I49" s="24">
        <v>50</v>
      </c>
      <c r="J49" s="24">
        <v>250</v>
      </c>
      <c r="K49" s="2"/>
      <c r="L49" s="2"/>
      <c r="M49" s="2"/>
    </row>
    <row r="50" spans="2:13">
      <c r="B50" s="7" t="s">
        <v>69</v>
      </c>
      <c r="C50" s="8">
        <f t="shared" si="7"/>
        <v>25</v>
      </c>
      <c r="D50" s="10" t="s">
        <v>70</v>
      </c>
      <c r="E50" s="24">
        <f t="shared" si="8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>
      <c r="B51" s="7" t="s">
        <v>71</v>
      </c>
      <c r="C51" s="8">
        <f t="shared" si="7"/>
        <v>26</v>
      </c>
      <c r="D51" s="10" t="s">
        <v>72</v>
      </c>
      <c r="E51" s="24">
        <f t="shared" si="8"/>
        <v>1340</v>
      </c>
      <c r="F51" s="24" t="s">
        <v>11</v>
      </c>
      <c r="G51" s="24">
        <v>350</v>
      </c>
      <c r="H51" s="24">
        <v>400</v>
      </c>
      <c r="I51" s="24">
        <v>431</v>
      </c>
      <c r="J51" s="24">
        <v>159</v>
      </c>
      <c r="K51" s="2"/>
      <c r="L51" s="2"/>
      <c r="M51" s="2"/>
    </row>
    <row r="52" spans="2:13">
      <c r="B52" s="7" t="s">
        <v>73</v>
      </c>
      <c r="C52" s="8">
        <f t="shared" si="7"/>
        <v>27</v>
      </c>
      <c r="D52" s="18">
        <v>20.02</v>
      </c>
      <c r="E52" s="25">
        <f t="shared" si="8"/>
        <v>920</v>
      </c>
      <c r="F52" s="25" t="s">
        <v>11</v>
      </c>
      <c r="G52" s="25">
        <v>200</v>
      </c>
      <c r="H52" s="25">
        <v>740</v>
      </c>
      <c r="I52" s="25">
        <v>-20</v>
      </c>
      <c r="J52" s="25">
        <v>0</v>
      </c>
      <c r="K52" s="2"/>
      <c r="L52" s="2"/>
      <c r="M52" s="2"/>
    </row>
    <row r="53" spans="2:13">
      <c r="B53" s="7" t="s">
        <v>74</v>
      </c>
      <c r="C53" s="8">
        <f t="shared" si="7"/>
        <v>28</v>
      </c>
      <c r="D53" s="18" t="s">
        <v>76</v>
      </c>
      <c r="E53" s="25">
        <f t="shared" si="8"/>
        <v>150</v>
      </c>
      <c r="F53" s="25">
        <v>0</v>
      </c>
      <c r="G53" s="25">
        <v>100</v>
      </c>
      <c r="H53" s="25">
        <v>50</v>
      </c>
      <c r="I53" s="25">
        <v>0</v>
      </c>
      <c r="J53" s="25">
        <v>0</v>
      </c>
      <c r="K53" s="2"/>
      <c r="L53" s="2"/>
      <c r="M53" s="2"/>
    </row>
    <row r="54" spans="2:13">
      <c r="B54" s="7" t="s">
        <v>77</v>
      </c>
      <c r="C54" s="8">
        <f t="shared" si="7"/>
        <v>29</v>
      </c>
      <c r="D54" s="18">
        <v>20.059999999999999</v>
      </c>
      <c r="E54" s="25">
        <f t="shared" si="8"/>
        <v>75</v>
      </c>
      <c r="F54" s="25" t="s">
        <v>11</v>
      </c>
      <c r="G54" s="25">
        <f>G55+G56</f>
        <v>1</v>
      </c>
      <c r="H54" s="25">
        <f t="shared" ref="H54:J54" si="10">H55+H56</f>
        <v>79</v>
      </c>
      <c r="I54" s="25">
        <f t="shared" si="10"/>
        <v>-5</v>
      </c>
      <c r="J54" s="25">
        <f t="shared" si="10"/>
        <v>0</v>
      </c>
      <c r="K54" s="2"/>
      <c r="L54" s="2"/>
      <c r="M54" s="2"/>
    </row>
    <row r="55" spans="2:13">
      <c r="B55" s="7" t="s">
        <v>78</v>
      </c>
      <c r="C55" s="8">
        <f t="shared" si="7"/>
        <v>30</v>
      </c>
      <c r="D55" s="30" t="s">
        <v>79</v>
      </c>
      <c r="E55" s="27">
        <f t="shared" si="8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>
      <c r="B56" s="7" t="s">
        <v>130</v>
      </c>
      <c r="C56" s="8">
        <f t="shared" si="7"/>
        <v>31</v>
      </c>
      <c r="D56" s="30" t="s">
        <v>81</v>
      </c>
      <c r="E56" s="27">
        <f t="shared" si="8"/>
        <v>65</v>
      </c>
      <c r="F56" s="27">
        <v>0</v>
      </c>
      <c r="G56" s="27">
        <v>0</v>
      </c>
      <c r="H56" s="27">
        <v>70</v>
      </c>
      <c r="I56" s="27">
        <v>-5</v>
      </c>
      <c r="J56" s="27">
        <v>0</v>
      </c>
      <c r="K56" s="2"/>
      <c r="L56" s="2"/>
      <c r="M56" s="2"/>
    </row>
    <row r="57" spans="2:13">
      <c r="B57" s="7" t="s">
        <v>107</v>
      </c>
      <c r="C57" s="8">
        <f t="shared" si="7"/>
        <v>32</v>
      </c>
      <c r="D57" s="18">
        <v>20.11</v>
      </c>
      <c r="E57" s="25">
        <f t="shared" si="8"/>
        <v>600</v>
      </c>
      <c r="F57" s="25">
        <v>0</v>
      </c>
      <c r="G57" s="25">
        <v>300</v>
      </c>
      <c r="H57" s="25">
        <v>300</v>
      </c>
      <c r="I57" s="25">
        <v>0</v>
      </c>
      <c r="J57" s="25">
        <v>0</v>
      </c>
      <c r="K57" s="2"/>
      <c r="L57" s="2"/>
      <c r="M57" s="2"/>
    </row>
    <row r="58" spans="2:13">
      <c r="B58" s="7" t="s">
        <v>83</v>
      </c>
      <c r="C58" s="8">
        <f t="shared" si="7"/>
        <v>33</v>
      </c>
      <c r="D58" s="18">
        <v>20.13</v>
      </c>
      <c r="E58" s="25">
        <f t="shared" si="8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>
      <c r="B59" s="7" t="s">
        <v>84</v>
      </c>
      <c r="C59" s="8">
        <f t="shared" si="7"/>
        <v>34</v>
      </c>
      <c r="D59" s="18">
        <v>20.14</v>
      </c>
      <c r="E59" s="25">
        <f t="shared" si="8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2.5">
      <c r="B60" s="33" t="s">
        <v>133</v>
      </c>
      <c r="C60" s="8">
        <f t="shared" si="7"/>
        <v>35</v>
      </c>
      <c r="D60" s="32">
        <v>20.25</v>
      </c>
      <c r="E60" s="31">
        <f>G60+H60+I60+J60</f>
        <v>25</v>
      </c>
      <c r="F60" s="31" t="s">
        <v>11</v>
      </c>
      <c r="G60" s="31">
        <v>0</v>
      </c>
      <c r="H60" s="31">
        <v>5</v>
      </c>
      <c r="I60" s="31">
        <v>18</v>
      </c>
      <c r="J60" s="31">
        <v>2</v>
      </c>
    </row>
    <row r="61" spans="2:13">
      <c r="B61" s="7" t="s">
        <v>86</v>
      </c>
      <c r="C61" s="8">
        <f t="shared" si="7"/>
        <v>36</v>
      </c>
      <c r="D61" s="18">
        <v>20.3</v>
      </c>
      <c r="E61" s="25">
        <f>G61+H61+I61+J61</f>
        <v>597</v>
      </c>
      <c r="F61" s="25" t="s">
        <v>11</v>
      </c>
      <c r="G61" s="25">
        <f>G62+G63</f>
        <v>71</v>
      </c>
      <c r="H61" s="25">
        <f t="shared" ref="H61:J61" si="11">H62+H63</f>
        <v>226</v>
      </c>
      <c r="I61" s="25">
        <f t="shared" si="11"/>
        <v>179</v>
      </c>
      <c r="J61" s="25">
        <f t="shared" si="11"/>
        <v>121</v>
      </c>
    </row>
    <row r="62" spans="2:13">
      <c r="B62" s="7" t="s">
        <v>87</v>
      </c>
      <c r="C62" s="8">
        <f t="shared" si="7"/>
        <v>37</v>
      </c>
      <c r="D62" s="10" t="s">
        <v>88</v>
      </c>
      <c r="E62" s="24">
        <f t="shared" ref="E62:E67" si="12">G62+H62+I62+J62</f>
        <v>27</v>
      </c>
      <c r="F62" s="24" t="s">
        <v>11</v>
      </c>
      <c r="G62" s="24">
        <v>1</v>
      </c>
      <c r="H62" s="24">
        <v>26</v>
      </c>
      <c r="I62" s="24">
        <v>0</v>
      </c>
      <c r="J62" s="24">
        <v>0</v>
      </c>
      <c r="K62" s="2"/>
      <c r="L62" s="2"/>
      <c r="M62" s="2"/>
    </row>
    <row r="63" spans="2:13">
      <c r="B63" s="7" t="s">
        <v>89</v>
      </c>
      <c r="C63" s="8">
        <f t="shared" si="7"/>
        <v>38</v>
      </c>
      <c r="D63" s="10" t="s">
        <v>90</v>
      </c>
      <c r="E63" s="24">
        <f t="shared" si="12"/>
        <v>570</v>
      </c>
      <c r="F63" s="24" t="s">
        <v>11</v>
      </c>
      <c r="G63" s="24">
        <v>70</v>
      </c>
      <c r="H63" s="24">
        <v>200</v>
      </c>
      <c r="I63" s="24">
        <v>179</v>
      </c>
      <c r="J63" s="24">
        <v>121</v>
      </c>
      <c r="K63" s="2"/>
      <c r="L63" s="2"/>
      <c r="M63" s="2"/>
    </row>
    <row r="64" spans="2:13">
      <c r="B64" s="7" t="s">
        <v>131</v>
      </c>
      <c r="C64" s="8">
        <f t="shared" si="7"/>
        <v>39</v>
      </c>
      <c r="D64" s="26">
        <v>59</v>
      </c>
      <c r="E64" s="25">
        <f t="shared" si="12"/>
        <v>95</v>
      </c>
      <c r="F64" s="25">
        <v>0</v>
      </c>
      <c r="G64" s="25">
        <f>G65</f>
        <v>21</v>
      </c>
      <c r="H64" s="25">
        <f t="shared" ref="H64:J64" si="13">H65</f>
        <v>40</v>
      </c>
      <c r="I64" s="25">
        <f t="shared" si="13"/>
        <v>34</v>
      </c>
      <c r="J64" s="25">
        <f t="shared" si="13"/>
        <v>0</v>
      </c>
      <c r="K64" s="2"/>
      <c r="L64" s="2"/>
      <c r="M64" s="2"/>
    </row>
    <row r="65" spans="2:13">
      <c r="B65" s="7" t="s">
        <v>132</v>
      </c>
      <c r="C65" s="8">
        <f t="shared" si="7"/>
        <v>40</v>
      </c>
      <c r="D65" s="10">
        <v>59.4</v>
      </c>
      <c r="E65" s="24">
        <f t="shared" si="12"/>
        <v>95</v>
      </c>
      <c r="F65" s="24">
        <v>0</v>
      </c>
      <c r="G65" s="24">
        <v>21</v>
      </c>
      <c r="H65" s="24">
        <v>40</v>
      </c>
      <c r="I65" s="24">
        <v>34</v>
      </c>
      <c r="J65" s="24">
        <v>0</v>
      </c>
      <c r="K65" s="2"/>
      <c r="L65" s="2"/>
      <c r="M65" s="2"/>
    </row>
    <row r="66" spans="2:13">
      <c r="B66" s="7" t="s">
        <v>91</v>
      </c>
      <c r="C66" s="8">
        <f t="shared" si="7"/>
        <v>41</v>
      </c>
      <c r="D66" s="26">
        <v>70</v>
      </c>
      <c r="E66" s="25">
        <f t="shared" si="12"/>
        <v>0</v>
      </c>
      <c r="F66" s="25" t="s">
        <v>11</v>
      </c>
      <c r="G66" s="25">
        <v>0</v>
      </c>
      <c r="H66" s="25">
        <v>0</v>
      </c>
      <c r="I66" s="25">
        <v>0</v>
      </c>
      <c r="J66" s="25">
        <v>0</v>
      </c>
      <c r="K66" s="2"/>
      <c r="L66" s="2"/>
      <c r="M66" s="2"/>
    </row>
    <row r="67" spans="2:13">
      <c r="B67" s="7" t="s">
        <v>92</v>
      </c>
      <c r="C67" s="8">
        <f t="shared" si="7"/>
        <v>42</v>
      </c>
      <c r="D67" s="26">
        <v>71</v>
      </c>
      <c r="E67" s="25">
        <f t="shared" si="12"/>
        <v>40</v>
      </c>
      <c r="F67" s="25" t="s">
        <v>11</v>
      </c>
      <c r="G67" s="25">
        <f>SUM(G68:G69)</f>
        <v>11</v>
      </c>
      <c r="H67" s="25">
        <f t="shared" ref="H67:J67" si="14">SUM(H68:H69)</f>
        <v>29</v>
      </c>
      <c r="I67" s="25">
        <f t="shared" si="14"/>
        <v>0</v>
      </c>
      <c r="J67" s="25">
        <f t="shared" si="14"/>
        <v>0</v>
      </c>
      <c r="K67" s="2"/>
      <c r="L67" s="2"/>
      <c r="M67" s="2"/>
    </row>
    <row r="68" spans="2:13">
      <c r="B68" s="7" t="s">
        <v>140</v>
      </c>
      <c r="C68" s="8">
        <f t="shared" si="7"/>
        <v>43</v>
      </c>
      <c r="D68" s="10" t="s">
        <v>98</v>
      </c>
      <c r="E68" s="24">
        <f>SUM(G68:J68)</f>
        <v>36</v>
      </c>
      <c r="F68" s="24" t="s">
        <v>11</v>
      </c>
      <c r="G68" s="24">
        <v>11</v>
      </c>
      <c r="H68" s="24">
        <v>14</v>
      </c>
      <c r="I68" s="24">
        <v>11</v>
      </c>
      <c r="J68" s="24" t="s">
        <v>11</v>
      </c>
    </row>
    <row r="69" spans="2:13">
      <c r="B69" s="7" t="s">
        <v>103</v>
      </c>
      <c r="C69" s="8">
        <f t="shared" si="7"/>
        <v>44</v>
      </c>
      <c r="D69" s="10" t="s">
        <v>104</v>
      </c>
      <c r="E69" s="24">
        <f>SUM(G69:J69)</f>
        <v>4</v>
      </c>
      <c r="F69" s="24" t="s">
        <v>11</v>
      </c>
      <c r="G69" s="24" t="s">
        <v>11</v>
      </c>
      <c r="H69" s="24">
        <v>15</v>
      </c>
      <c r="I69" s="24">
        <v>-11</v>
      </c>
      <c r="J69" s="24" t="s">
        <v>11</v>
      </c>
    </row>
    <row r="70" spans="2:13">
      <c r="E70" s="17"/>
      <c r="F70" s="17"/>
      <c r="G70" s="17"/>
      <c r="H70" s="17"/>
      <c r="I70" s="17"/>
      <c r="J70" s="17"/>
    </row>
    <row r="72" spans="2:13">
      <c r="E72" s="40" t="s">
        <v>109</v>
      </c>
      <c r="F72" s="40"/>
      <c r="G72" s="40"/>
      <c r="H72" s="40"/>
    </row>
    <row r="73" spans="2:13">
      <c r="E73" s="40" t="s">
        <v>110</v>
      </c>
      <c r="F73" s="40"/>
      <c r="G73" s="40"/>
      <c r="H73" s="40"/>
    </row>
    <row r="75" spans="2:13">
      <c r="E75" s="40" t="s">
        <v>122</v>
      </c>
      <c r="F75" s="40"/>
      <c r="G75" s="40"/>
      <c r="H75" s="40"/>
      <c r="K75" s="2"/>
    </row>
    <row r="76" spans="2:13">
      <c r="E76" s="20"/>
      <c r="F76" s="20"/>
      <c r="G76" s="20"/>
      <c r="H76" s="20"/>
    </row>
    <row r="77" spans="2:13" ht="12.6" customHeight="1">
      <c r="E77" s="20"/>
      <c r="F77" s="20"/>
      <c r="G77" s="20"/>
      <c r="H77" s="20"/>
    </row>
    <row r="78" spans="2:13">
      <c r="E78" s="20"/>
      <c r="F78" s="20"/>
      <c r="G78" s="20"/>
      <c r="H78" s="20"/>
    </row>
    <row r="79" spans="2:13" ht="84" customHeight="1">
      <c r="E79" s="20"/>
      <c r="F79" s="20"/>
      <c r="G79" s="20"/>
      <c r="H79" s="20"/>
    </row>
    <row r="80" spans="2:13">
      <c r="E80" s="20"/>
      <c r="F80" s="20"/>
      <c r="G80" s="20"/>
      <c r="H80" s="20"/>
    </row>
    <row r="82" spans="2:2">
      <c r="B82" s="2" t="s">
        <v>93</v>
      </c>
    </row>
    <row r="83" spans="2:2">
      <c r="B83" s="2" t="s">
        <v>111</v>
      </c>
    </row>
    <row r="114" spans="11:14">
      <c r="K114" s="6"/>
      <c r="L114" s="5"/>
      <c r="N114" s="2"/>
    </row>
    <row r="115" spans="11:14">
      <c r="K115" s="2"/>
    </row>
    <row r="116" spans="11:14" ht="12.6" customHeight="1"/>
    <row r="118" spans="11:14" ht="86.45" customHeight="1">
      <c r="K118" s="5"/>
    </row>
    <row r="119" spans="11:14">
      <c r="K119" s="6"/>
    </row>
    <row r="152" spans="11:13">
      <c r="K152" s="5"/>
      <c r="M152" s="2"/>
    </row>
    <row r="154" spans="11:13" ht="12.6" customHeight="1"/>
    <row r="156" spans="11:13" ht="81" customHeight="1"/>
    <row r="158" spans="11:13">
      <c r="L158" s="2"/>
    </row>
    <row r="159" spans="11:13">
      <c r="L159" s="2"/>
    </row>
    <row r="160" spans="11:13">
      <c r="L160" s="2"/>
    </row>
    <row r="161" spans="12:12">
      <c r="L161" s="2"/>
    </row>
    <row r="162" spans="12:12">
      <c r="L162" s="2"/>
    </row>
    <row r="163" spans="12:12">
      <c r="L163" s="2"/>
    </row>
    <row r="164" spans="12:12">
      <c r="L164" s="2"/>
    </row>
    <row r="165" spans="12:12">
      <c r="L165" s="2"/>
    </row>
    <row r="166" spans="12:12">
      <c r="L166" s="2"/>
    </row>
    <row r="167" spans="12:12">
      <c r="L167" s="2"/>
    </row>
    <row r="168" spans="12:12">
      <c r="L168" s="2"/>
    </row>
    <row r="169" spans="12:12">
      <c r="L169" s="2"/>
    </row>
    <row r="170" spans="12:12">
      <c r="L170" s="2"/>
    </row>
    <row r="171" spans="12:12">
      <c r="L171" s="2"/>
    </row>
    <row r="172" spans="12:12">
      <c r="L172" s="2"/>
    </row>
    <row r="173" spans="12:12">
      <c r="L173" s="2"/>
    </row>
    <row r="174" spans="12:12">
      <c r="L174" s="2"/>
    </row>
    <row r="175" spans="12:12">
      <c r="L175" s="2"/>
    </row>
    <row r="176" spans="12:12">
      <c r="L176" s="2"/>
    </row>
    <row r="177" spans="11:13">
      <c r="L177" s="2"/>
    </row>
    <row r="178" spans="11:13">
      <c r="L178" s="2"/>
    </row>
    <row r="179" spans="11:13">
      <c r="L179" s="2"/>
    </row>
    <row r="180" spans="11:13">
      <c r="L180" s="2"/>
    </row>
    <row r="181" spans="11:13">
      <c r="L181" s="2"/>
    </row>
    <row r="182" spans="11:13">
      <c r="L182" s="2"/>
    </row>
    <row r="183" spans="11:13">
      <c r="L183" s="2"/>
    </row>
    <row r="184" spans="11:13">
      <c r="L184" s="2"/>
    </row>
    <row r="185" spans="11:13">
      <c r="L185" s="2"/>
    </row>
    <row r="191" spans="11:13">
      <c r="K191" s="5"/>
      <c r="L191" s="5"/>
      <c r="M191" s="5"/>
    </row>
    <row r="192" spans="11:13" ht="15">
      <c r="K192" s="4"/>
    </row>
    <row r="193" spans="11:13" ht="12.6" customHeight="1"/>
    <row r="194" spans="11:13" ht="15">
      <c r="K194" s="4"/>
    </row>
    <row r="195" spans="11:13" ht="81.95" customHeight="1">
      <c r="M195" s="4"/>
    </row>
    <row r="196" spans="11:13">
      <c r="K196" s="19"/>
      <c r="L196" s="19"/>
    </row>
    <row r="225" spans="11:12">
      <c r="K225" s="19"/>
      <c r="L225" s="19"/>
    </row>
    <row r="226" spans="11:12">
      <c r="K226" s="19"/>
      <c r="L226" s="19"/>
    </row>
    <row r="232" spans="11:12" ht="12.6" customHeight="1"/>
    <row r="234" spans="11:12" ht="84" customHeight="1">
      <c r="K234" s="3"/>
    </row>
    <row r="268" spans="11:15">
      <c r="M268" s="5"/>
      <c r="O268" s="5"/>
    </row>
    <row r="269" spans="11:15">
      <c r="K269" s="5"/>
    </row>
    <row r="270" spans="11:15">
      <c r="K270" s="5"/>
    </row>
    <row r="271" spans="11:15" ht="12.6" customHeight="1"/>
    <row r="272" spans="11:15">
      <c r="L272" s="6"/>
      <c r="M272" s="5"/>
    </row>
    <row r="273" spans="11:17" ht="81.95" customHeight="1">
      <c r="K273" s="2"/>
      <c r="O273" s="2"/>
      <c r="P273" s="2"/>
      <c r="Q273" s="2"/>
    </row>
    <row r="310" ht="12.6" customHeight="1"/>
    <row r="312" ht="87.6" customHeight="1"/>
    <row r="348" ht="12.6" customHeight="1"/>
    <row r="350" ht="88.5" customHeight="1"/>
  </sheetData>
  <mergeCells count="26"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  <mergeCell ref="B38:B40"/>
    <mergeCell ref="C38:C40"/>
    <mergeCell ref="D38:D40"/>
    <mergeCell ref="E38:E40"/>
    <mergeCell ref="F38:F40"/>
    <mergeCell ref="E73:H73"/>
    <mergeCell ref="E75:H75"/>
    <mergeCell ref="E72:H72"/>
    <mergeCell ref="G38:J38"/>
    <mergeCell ref="G39:G40"/>
    <mergeCell ref="H39:H40"/>
    <mergeCell ref="I39:I40"/>
    <mergeCell ref="J39:J40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86"/>
  <sheetViews>
    <sheetView zoomScaleNormal="100" workbookViewId="0">
      <selection activeCell="E17" sqref="E17"/>
    </sheetView>
  </sheetViews>
  <sheetFormatPr defaultRowHeight="12.75"/>
  <cols>
    <col min="1" max="1" width="6.42578125" customWidth="1"/>
    <col min="2" max="2" width="45.42578125" customWidth="1"/>
    <col min="3" max="3" width="6" customWidth="1"/>
    <col min="4" max="4" width="11.140625" customWidth="1"/>
    <col min="5" max="5" width="9"/>
    <col min="6" max="6" width="11.42578125" customWidth="1"/>
    <col min="7" max="7" width="9" customWidth="1"/>
    <col min="8" max="8" width="9.140625" customWidth="1"/>
    <col min="9" max="9" width="9" customWidth="1"/>
    <col min="10" max="10" width="9.42578125" customWidth="1"/>
    <col min="11" max="14" width="16"/>
    <col min="15" max="15" width="20"/>
    <col min="16" max="16" width="14"/>
    <col min="17" max="17" width="10"/>
  </cols>
  <sheetData>
    <row r="2" spans="2:10">
      <c r="H2" s="28" t="s">
        <v>127</v>
      </c>
    </row>
    <row r="5" spans="2:10" ht="15.75">
      <c r="B5" s="1" t="s">
        <v>0</v>
      </c>
      <c r="H5" s="56" t="s">
        <v>112</v>
      </c>
      <c r="I5" s="56"/>
      <c r="J5" s="56"/>
    </row>
    <row r="6" spans="2:10" ht="15.75">
      <c r="B6" s="1" t="s">
        <v>2</v>
      </c>
      <c r="C6" s="55" t="s">
        <v>1</v>
      </c>
      <c r="D6" s="55"/>
      <c r="E6" s="55"/>
      <c r="F6" s="55"/>
    </row>
    <row r="7" spans="2:10" ht="15.75">
      <c r="B7" s="1" t="s">
        <v>4</v>
      </c>
      <c r="C7" s="55" t="s">
        <v>113</v>
      </c>
      <c r="D7" s="55"/>
      <c r="E7" s="55"/>
      <c r="F7" s="55"/>
      <c r="I7" s="56" t="s">
        <v>3</v>
      </c>
      <c r="J7" s="56"/>
    </row>
    <row r="8" spans="2:10" ht="15.75">
      <c r="B8" s="1" t="s">
        <v>5</v>
      </c>
    </row>
    <row r="9" spans="2:10" ht="15.75">
      <c r="B9" s="1" t="s">
        <v>6</v>
      </c>
    </row>
    <row r="10" spans="2:10" ht="15.75">
      <c r="B10" s="1"/>
    </row>
    <row r="11" spans="2:10" ht="15.75">
      <c r="J11" s="1"/>
    </row>
    <row r="12" spans="2:10" ht="15.75">
      <c r="J12" s="21" t="s">
        <v>7</v>
      </c>
    </row>
    <row r="14" spans="2:10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.5" thickBot="1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>
      <c r="B18" s="13" t="s">
        <v>10</v>
      </c>
      <c r="C18" s="14">
        <v>1</v>
      </c>
      <c r="D18" s="22"/>
      <c r="E18" s="23">
        <f>E19+E69</f>
        <v>10872</v>
      </c>
      <c r="F18" s="23" t="s">
        <v>11</v>
      </c>
      <c r="G18" s="23">
        <f>G19</f>
        <v>2472</v>
      </c>
      <c r="H18" s="23">
        <f t="shared" ref="H18:J18" si="0">H19</f>
        <v>3423</v>
      </c>
      <c r="I18" s="23">
        <f t="shared" si="0"/>
        <v>3742</v>
      </c>
      <c r="J18" s="23">
        <f t="shared" si="0"/>
        <v>384</v>
      </c>
    </row>
    <row r="19" spans="2:10">
      <c r="B19" s="7" t="s">
        <v>12</v>
      </c>
      <c r="C19" s="8">
        <v>2</v>
      </c>
      <c r="D19" s="10" t="s">
        <v>13</v>
      </c>
      <c r="E19" s="24">
        <f>G19+H19+I19+J19</f>
        <v>10021</v>
      </c>
      <c r="F19" s="24" t="s">
        <v>14</v>
      </c>
      <c r="G19" s="24">
        <v>2472</v>
      </c>
      <c r="H19" s="24">
        <v>3423</v>
      </c>
      <c r="I19" s="24">
        <v>3742</v>
      </c>
      <c r="J19" s="24">
        <v>384</v>
      </c>
    </row>
    <row r="20" spans="2:10">
      <c r="B20" s="7" t="s">
        <v>15</v>
      </c>
      <c r="C20" s="8">
        <v>3</v>
      </c>
      <c r="D20" s="9">
        <v>10</v>
      </c>
      <c r="E20" s="24">
        <f t="shared" ref="E20:E34" si="1">G20+H20+I20+J20</f>
        <v>5935</v>
      </c>
      <c r="F20" s="24" t="s">
        <v>16</v>
      </c>
      <c r="G20" s="24">
        <v>1317</v>
      </c>
      <c r="H20" s="24">
        <v>1721</v>
      </c>
      <c r="I20" s="24">
        <v>2190</v>
      </c>
      <c r="J20" s="24">
        <v>707</v>
      </c>
    </row>
    <row r="21" spans="2:10">
      <c r="B21" s="7" t="s">
        <v>17</v>
      </c>
      <c r="C21" s="8">
        <v>4</v>
      </c>
      <c r="D21" s="18">
        <v>10.01</v>
      </c>
      <c r="E21" s="25">
        <f t="shared" si="1"/>
        <v>4593</v>
      </c>
      <c r="F21" s="25" t="s">
        <v>18</v>
      </c>
      <c r="G21" s="25">
        <v>982</v>
      </c>
      <c r="H21" s="25">
        <v>1387</v>
      </c>
      <c r="I21" s="25">
        <v>1644</v>
      </c>
      <c r="J21" s="25">
        <v>580</v>
      </c>
    </row>
    <row r="22" spans="2:10">
      <c r="B22" s="7" t="s">
        <v>19</v>
      </c>
      <c r="C22" s="8">
        <v>5</v>
      </c>
      <c r="D22" s="10" t="s">
        <v>20</v>
      </c>
      <c r="E22" s="24">
        <f t="shared" si="1"/>
        <v>4500</v>
      </c>
      <c r="F22" s="24" t="s">
        <v>21</v>
      </c>
      <c r="G22" s="24">
        <v>955</v>
      </c>
      <c r="H22" s="24">
        <v>1355</v>
      </c>
      <c r="I22" s="24">
        <v>1355</v>
      </c>
      <c r="J22" s="24">
        <v>835</v>
      </c>
    </row>
    <row r="23" spans="2:10">
      <c r="B23" s="7" t="s">
        <v>22</v>
      </c>
      <c r="C23" s="8">
        <v>6</v>
      </c>
      <c r="D23" s="10" t="s">
        <v>23</v>
      </c>
      <c r="E23" s="24">
        <f t="shared" si="1"/>
        <v>8</v>
      </c>
      <c r="F23" s="24" t="s">
        <v>24</v>
      </c>
      <c r="G23" s="24">
        <v>2</v>
      </c>
      <c r="H23" s="24">
        <v>2</v>
      </c>
      <c r="I23" s="24">
        <v>3</v>
      </c>
      <c r="J23" s="24">
        <v>1</v>
      </c>
    </row>
    <row r="24" spans="2:10">
      <c r="B24" s="7" t="s">
        <v>123</v>
      </c>
      <c r="C24" s="8">
        <v>7</v>
      </c>
      <c r="D24" s="10" t="s">
        <v>124</v>
      </c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240</v>
      </c>
      <c r="J24" s="24">
        <v>-240</v>
      </c>
    </row>
    <row r="25" spans="2:10">
      <c r="B25" s="7" t="s">
        <v>25</v>
      </c>
      <c r="C25" s="8">
        <v>8</v>
      </c>
      <c r="D25" s="10" t="s">
        <v>26</v>
      </c>
      <c r="E25" s="24">
        <f t="shared" si="1"/>
        <v>35</v>
      </c>
      <c r="F25" s="24" t="s">
        <v>27</v>
      </c>
      <c r="G25" s="24">
        <v>11</v>
      </c>
      <c r="H25" s="24">
        <v>15</v>
      </c>
      <c r="I25" s="24">
        <v>15</v>
      </c>
      <c r="J25" s="24">
        <v>-6</v>
      </c>
    </row>
    <row r="26" spans="2:10">
      <c r="B26" s="7" t="s">
        <v>28</v>
      </c>
      <c r="C26" s="8">
        <v>9</v>
      </c>
      <c r="D26" s="10" t="s">
        <v>29</v>
      </c>
      <c r="E26" s="24">
        <f t="shared" si="1"/>
        <v>3</v>
      </c>
      <c r="F26" s="24" t="s">
        <v>30</v>
      </c>
      <c r="G26" s="24">
        <v>5</v>
      </c>
      <c r="H26" s="24">
        <v>5</v>
      </c>
      <c r="I26" s="24">
        <v>5</v>
      </c>
      <c r="J26" s="24">
        <v>-12</v>
      </c>
    </row>
    <row r="27" spans="2:10">
      <c r="B27" s="7" t="s">
        <v>31</v>
      </c>
      <c r="C27" s="8">
        <v>10</v>
      </c>
      <c r="D27" s="10" t="s">
        <v>32</v>
      </c>
      <c r="E27" s="24">
        <f t="shared" si="1"/>
        <v>47</v>
      </c>
      <c r="F27" s="24" t="s">
        <v>33</v>
      </c>
      <c r="G27" s="24">
        <v>9</v>
      </c>
      <c r="H27" s="24">
        <v>10</v>
      </c>
      <c r="I27" s="24">
        <v>26</v>
      </c>
      <c r="J27" s="24">
        <v>2</v>
      </c>
    </row>
    <row r="28" spans="2:10">
      <c r="B28" s="7" t="s">
        <v>34</v>
      </c>
      <c r="C28" s="8">
        <v>11</v>
      </c>
      <c r="D28" s="18">
        <v>10.02</v>
      </c>
      <c r="E28" s="25">
        <f t="shared" si="1"/>
        <v>248</v>
      </c>
      <c r="F28" s="25">
        <v>0</v>
      </c>
      <c r="G28" s="25">
        <v>2</v>
      </c>
      <c r="H28" s="25">
        <v>2</v>
      </c>
      <c r="I28" s="25">
        <v>241</v>
      </c>
      <c r="J28" s="25">
        <v>3</v>
      </c>
    </row>
    <row r="29" spans="2:10">
      <c r="B29" s="7" t="s">
        <v>35</v>
      </c>
      <c r="C29" s="8">
        <v>12</v>
      </c>
      <c r="D29" s="10" t="s">
        <v>36</v>
      </c>
      <c r="E29" s="24">
        <f t="shared" si="1"/>
        <v>10</v>
      </c>
      <c r="F29" s="24" t="s">
        <v>37</v>
      </c>
      <c r="G29" s="24">
        <v>2</v>
      </c>
      <c r="H29" s="24">
        <v>2</v>
      </c>
      <c r="I29" s="24">
        <v>3</v>
      </c>
      <c r="J29" s="24">
        <v>3</v>
      </c>
    </row>
    <row r="30" spans="2:10">
      <c r="B30" s="7" t="s">
        <v>126</v>
      </c>
      <c r="C30" s="8">
        <v>13</v>
      </c>
      <c r="D30" s="10" t="s">
        <v>125</v>
      </c>
      <c r="E30" s="24">
        <f t="shared" si="1"/>
        <v>238</v>
      </c>
      <c r="F30" s="24">
        <v>0</v>
      </c>
      <c r="G30" s="24">
        <v>0</v>
      </c>
      <c r="H30" s="24">
        <v>0</v>
      </c>
      <c r="I30" s="24">
        <v>238</v>
      </c>
      <c r="J30" s="24">
        <v>0</v>
      </c>
    </row>
    <row r="31" spans="2:10">
      <c r="B31" s="7" t="s">
        <v>38</v>
      </c>
      <c r="C31" s="8">
        <v>14</v>
      </c>
      <c r="D31" s="18">
        <v>10.029999999999999</v>
      </c>
      <c r="E31" s="25">
        <f t="shared" si="1"/>
        <v>1094</v>
      </c>
      <c r="F31" s="25">
        <v>0</v>
      </c>
      <c r="G31" s="25">
        <f>G32+G33+G34+G43+G44</f>
        <v>333</v>
      </c>
      <c r="H31" s="25">
        <f t="shared" ref="H31:I31" si="2">H32+H33+H34+H43+H44</f>
        <v>332</v>
      </c>
      <c r="I31" s="25">
        <f t="shared" si="2"/>
        <v>305</v>
      </c>
      <c r="J31" s="25">
        <v>124</v>
      </c>
    </row>
    <row r="32" spans="2:10">
      <c r="B32" s="7" t="s">
        <v>39</v>
      </c>
      <c r="C32" s="8">
        <v>15</v>
      </c>
      <c r="D32" s="10" t="s">
        <v>40</v>
      </c>
      <c r="E32" s="24">
        <f t="shared" si="1"/>
        <v>726</v>
      </c>
      <c r="F32" s="24" t="s">
        <v>41</v>
      </c>
      <c r="G32" s="24">
        <v>217</v>
      </c>
      <c r="H32" s="24">
        <v>216</v>
      </c>
      <c r="I32" s="24">
        <v>156</v>
      </c>
      <c r="J32" s="24">
        <v>137</v>
      </c>
    </row>
    <row r="33" spans="2:16">
      <c r="B33" s="7" t="s">
        <v>42</v>
      </c>
      <c r="C33" s="8">
        <v>16</v>
      </c>
      <c r="D33" s="10" t="s">
        <v>43</v>
      </c>
      <c r="E33" s="24">
        <f t="shared" si="1"/>
        <v>24</v>
      </c>
      <c r="F33" s="24" t="s">
        <v>44</v>
      </c>
      <c r="G33" s="24">
        <v>12</v>
      </c>
      <c r="H33" s="24">
        <v>12</v>
      </c>
      <c r="I33" s="24">
        <v>3</v>
      </c>
      <c r="J33" s="24">
        <v>-3</v>
      </c>
    </row>
    <row r="34" spans="2:16">
      <c r="B34" s="7" t="s">
        <v>45</v>
      </c>
      <c r="C34" s="8">
        <v>17</v>
      </c>
      <c r="D34" s="10" t="s">
        <v>46</v>
      </c>
      <c r="E34" s="24">
        <f t="shared" si="1"/>
        <v>239</v>
      </c>
      <c r="F34" s="24" t="s">
        <v>47</v>
      </c>
      <c r="G34" s="24">
        <v>79</v>
      </c>
      <c r="H34" s="24">
        <v>79</v>
      </c>
      <c r="I34" s="24">
        <v>80</v>
      </c>
      <c r="J34" s="24">
        <v>1</v>
      </c>
    </row>
    <row r="36" spans="2:16">
      <c r="B36" s="2" t="s">
        <v>48</v>
      </c>
      <c r="C36" s="2" t="s">
        <v>49</v>
      </c>
    </row>
    <row r="37" spans="2:16">
      <c r="B37" s="2" t="s">
        <v>50</v>
      </c>
    </row>
    <row r="38" spans="2:16">
      <c r="B38" s="2"/>
    </row>
    <row r="39" spans="2:16">
      <c r="B39" s="2"/>
    </row>
    <row r="40" spans="2:16">
      <c r="B40" s="41" t="s">
        <v>8</v>
      </c>
      <c r="C40" s="44" t="s">
        <v>114</v>
      </c>
      <c r="D40" s="47" t="s">
        <v>115</v>
      </c>
      <c r="E40" s="49" t="s">
        <v>121</v>
      </c>
      <c r="F40" s="49" t="s">
        <v>116</v>
      </c>
      <c r="G40" s="52" t="s">
        <v>106</v>
      </c>
      <c r="H40" s="53"/>
      <c r="I40" s="53"/>
      <c r="J40" s="54"/>
    </row>
    <row r="41" spans="2:16">
      <c r="B41" s="42"/>
      <c r="C41" s="45"/>
      <c r="D41" s="47"/>
      <c r="E41" s="50"/>
      <c r="F41" s="50"/>
      <c r="G41" s="38" t="s">
        <v>117</v>
      </c>
      <c r="H41" s="38" t="s">
        <v>118</v>
      </c>
      <c r="I41" s="38" t="s">
        <v>119</v>
      </c>
      <c r="J41" s="38" t="s">
        <v>120</v>
      </c>
      <c r="L41" s="6"/>
      <c r="M41" s="5"/>
      <c r="P41" s="2"/>
    </row>
    <row r="42" spans="2:16" ht="81.95" customHeight="1">
      <c r="B42" s="43"/>
      <c r="C42" s="46"/>
      <c r="D42" s="48"/>
      <c r="E42" s="51"/>
      <c r="F42" s="51"/>
      <c r="G42" s="39"/>
      <c r="H42" s="39"/>
      <c r="I42" s="39"/>
      <c r="J42" s="39"/>
      <c r="K42" s="2"/>
      <c r="L42" s="2"/>
    </row>
    <row r="43" spans="2:16">
      <c r="B43" s="7" t="s">
        <v>51</v>
      </c>
      <c r="C43" s="8">
        <v>18</v>
      </c>
      <c r="D43" s="10" t="s">
        <v>52</v>
      </c>
      <c r="E43" s="24">
        <f>G43+H43+I43+J43</f>
        <v>8</v>
      </c>
      <c r="F43" s="24" t="s">
        <v>11</v>
      </c>
      <c r="G43" s="24">
        <v>10</v>
      </c>
      <c r="H43" s="24">
        <v>0</v>
      </c>
      <c r="I43" s="24">
        <v>-1</v>
      </c>
      <c r="J43" s="24">
        <v>-1</v>
      </c>
      <c r="K43" s="2"/>
      <c r="L43" s="2"/>
      <c r="M43" s="2"/>
    </row>
    <row r="44" spans="2:16">
      <c r="B44" s="7" t="s">
        <v>53</v>
      </c>
      <c r="C44" s="8">
        <v>19</v>
      </c>
      <c r="D44" s="10" t="s">
        <v>54</v>
      </c>
      <c r="E44" s="24">
        <f t="shared" ref="E44:E63" si="3">G44+H44+I44+J44</f>
        <v>97</v>
      </c>
      <c r="F44" s="24" t="s">
        <v>11</v>
      </c>
      <c r="G44" s="24">
        <v>15</v>
      </c>
      <c r="H44" s="24">
        <v>25</v>
      </c>
      <c r="I44" s="24">
        <v>67</v>
      </c>
      <c r="J44" s="24">
        <v>-10</v>
      </c>
      <c r="K44" s="2"/>
      <c r="L44" s="2"/>
      <c r="M44" s="2"/>
    </row>
    <row r="45" spans="2:16">
      <c r="B45" s="7" t="s">
        <v>55</v>
      </c>
      <c r="C45" s="8">
        <v>20</v>
      </c>
      <c r="D45" s="18">
        <v>20</v>
      </c>
      <c r="E45" s="25">
        <f t="shared" si="3"/>
        <v>4086</v>
      </c>
      <c r="F45" s="25" t="s">
        <v>11</v>
      </c>
      <c r="G45" s="25">
        <f>G46+G55+G56+G58+G61+G62+G63+G64+G66</f>
        <v>1155</v>
      </c>
      <c r="H45" s="25">
        <f t="shared" ref="H45:J45" si="4">H46+H55+H56+H58+H61+H62+H63+H64+H66</f>
        <v>1702</v>
      </c>
      <c r="I45" s="25">
        <f t="shared" si="4"/>
        <v>1552</v>
      </c>
      <c r="J45" s="25">
        <f t="shared" si="4"/>
        <v>-323</v>
      </c>
      <c r="K45" s="2"/>
      <c r="L45" s="2"/>
      <c r="M45" s="2"/>
    </row>
    <row r="46" spans="2:16">
      <c r="B46" s="7" t="s">
        <v>56</v>
      </c>
      <c r="C46" s="8">
        <v>21</v>
      </c>
      <c r="D46" s="18">
        <v>20.010000000000002</v>
      </c>
      <c r="E46" s="25">
        <f t="shared" si="3"/>
        <v>2046</v>
      </c>
      <c r="F46" s="25" t="s">
        <v>11</v>
      </c>
      <c r="G46" s="25">
        <f>G47+G48+G49+G50+G51+G52+G53+G54</f>
        <v>702</v>
      </c>
      <c r="H46" s="25">
        <f t="shared" ref="H46:I46" si="5">H47+H48+H49+H50+H51+H52+H53+H54</f>
        <v>691</v>
      </c>
      <c r="I46" s="25">
        <f t="shared" si="5"/>
        <v>570</v>
      </c>
      <c r="J46" s="25">
        <v>83</v>
      </c>
      <c r="K46" s="2"/>
      <c r="L46" s="2"/>
      <c r="M46" s="2"/>
    </row>
    <row r="47" spans="2:16">
      <c r="B47" s="7" t="s">
        <v>57</v>
      </c>
      <c r="C47" s="8">
        <v>22</v>
      </c>
      <c r="D47" s="10" t="s">
        <v>58</v>
      </c>
      <c r="E47" s="24">
        <f t="shared" si="3"/>
        <v>10</v>
      </c>
      <c r="F47" s="24" t="s">
        <v>11</v>
      </c>
      <c r="G47" s="24">
        <v>2</v>
      </c>
      <c r="H47" s="24">
        <v>3</v>
      </c>
      <c r="I47" s="24">
        <v>2</v>
      </c>
      <c r="J47" s="24">
        <v>3</v>
      </c>
      <c r="K47" s="2"/>
      <c r="L47" s="2"/>
      <c r="M47" s="2"/>
    </row>
    <row r="48" spans="2:16">
      <c r="B48" s="7" t="s">
        <v>59</v>
      </c>
      <c r="C48" s="8">
        <v>23</v>
      </c>
      <c r="D48" s="10" t="s">
        <v>60</v>
      </c>
      <c r="E48" s="24">
        <f t="shared" si="3"/>
        <v>15</v>
      </c>
      <c r="F48" s="24" t="s">
        <v>11</v>
      </c>
      <c r="G48" s="24">
        <v>4</v>
      </c>
      <c r="H48" s="24">
        <v>7</v>
      </c>
      <c r="I48" s="24">
        <v>3</v>
      </c>
      <c r="J48" s="24">
        <v>1</v>
      </c>
      <c r="K48" s="2"/>
      <c r="L48" s="2"/>
      <c r="M48" s="2"/>
    </row>
    <row r="49" spans="2:13">
      <c r="B49" s="7" t="s">
        <v>61</v>
      </c>
      <c r="C49" s="8">
        <v>24</v>
      </c>
      <c r="D49" s="10" t="s">
        <v>62</v>
      </c>
      <c r="E49" s="24">
        <f t="shared" si="3"/>
        <v>530</v>
      </c>
      <c r="F49" s="24" t="s">
        <v>11</v>
      </c>
      <c r="G49" s="24">
        <v>194</v>
      </c>
      <c r="H49" s="24">
        <v>162</v>
      </c>
      <c r="I49" s="24">
        <v>157</v>
      </c>
      <c r="J49" s="24">
        <v>17</v>
      </c>
      <c r="K49" s="2"/>
      <c r="L49" s="2"/>
      <c r="M49" s="2"/>
    </row>
    <row r="50" spans="2:13">
      <c r="B50" s="7" t="s">
        <v>63</v>
      </c>
      <c r="C50" s="8">
        <v>25</v>
      </c>
      <c r="D50" s="10" t="s">
        <v>64</v>
      </c>
      <c r="E50" s="24">
        <f t="shared" si="3"/>
        <v>26</v>
      </c>
      <c r="F50" s="24" t="s">
        <v>11</v>
      </c>
      <c r="G50" s="24">
        <v>8</v>
      </c>
      <c r="H50" s="24">
        <v>9</v>
      </c>
      <c r="I50" s="24">
        <v>7</v>
      </c>
      <c r="J50" s="24">
        <v>2</v>
      </c>
      <c r="K50" s="2"/>
      <c r="L50" s="2"/>
      <c r="M50" s="2"/>
    </row>
    <row r="51" spans="2:13">
      <c r="B51" s="7" t="s">
        <v>65</v>
      </c>
      <c r="C51" s="8">
        <v>26</v>
      </c>
      <c r="D51" s="10" t="s">
        <v>66</v>
      </c>
      <c r="E51" s="24">
        <f t="shared" si="3"/>
        <v>15</v>
      </c>
      <c r="F51" s="24" t="s">
        <v>11</v>
      </c>
      <c r="G51" s="24">
        <v>4</v>
      </c>
      <c r="H51" s="24">
        <v>10</v>
      </c>
      <c r="I51" s="24">
        <v>7</v>
      </c>
      <c r="J51" s="24">
        <v>-6</v>
      </c>
      <c r="K51" s="2"/>
      <c r="L51" s="2"/>
      <c r="M51" s="2"/>
    </row>
    <row r="52" spans="2:13">
      <c r="B52" s="7" t="s">
        <v>67</v>
      </c>
      <c r="C52" s="8">
        <v>27</v>
      </c>
      <c r="D52" s="10" t="s">
        <v>68</v>
      </c>
      <c r="E52" s="24">
        <f t="shared" si="3"/>
        <v>261</v>
      </c>
      <c r="F52" s="24" t="s">
        <v>11</v>
      </c>
      <c r="G52" s="24">
        <v>70</v>
      </c>
      <c r="H52" s="24">
        <v>80</v>
      </c>
      <c r="I52" s="24">
        <v>75</v>
      </c>
      <c r="J52" s="24">
        <v>36</v>
      </c>
      <c r="K52" s="2"/>
      <c r="L52" s="2"/>
      <c r="M52" s="2"/>
    </row>
    <row r="53" spans="2:13">
      <c r="B53" s="7" t="s">
        <v>69</v>
      </c>
      <c r="C53" s="8">
        <v>28</v>
      </c>
      <c r="D53" s="10" t="s">
        <v>70</v>
      </c>
      <c r="E53" s="24">
        <f t="shared" si="3"/>
        <v>542</v>
      </c>
      <c r="F53" s="24" t="s">
        <v>11</v>
      </c>
      <c r="G53" s="24">
        <v>220</v>
      </c>
      <c r="H53" s="24">
        <v>190</v>
      </c>
      <c r="I53" s="24">
        <v>132</v>
      </c>
      <c r="J53" s="24">
        <v>0</v>
      </c>
      <c r="K53" s="2"/>
      <c r="L53" s="2"/>
      <c r="M53" s="2"/>
    </row>
    <row r="54" spans="2:13">
      <c r="B54" s="7" t="s">
        <v>71</v>
      </c>
      <c r="C54" s="8">
        <v>29</v>
      </c>
      <c r="D54" s="10" t="s">
        <v>72</v>
      </c>
      <c r="E54" s="24">
        <f t="shared" si="3"/>
        <v>647</v>
      </c>
      <c r="F54" s="24" t="s">
        <v>11</v>
      </c>
      <c r="G54" s="24">
        <v>200</v>
      </c>
      <c r="H54" s="24">
        <v>230</v>
      </c>
      <c r="I54" s="24">
        <v>187</v>
      </c>
      <c r="J54" s="24">
        <v>30</v>
      </c>
      <c r="K54" s="2"/>
      <c r="L54" s="2"/>
      <c r="M54" s="2"/>
    </row>
    <row r="55" spans="2:13">
      <c r="B55" s="7" t="s">
        <v>73</v>
      </c>
      <c r="C55" s="8">
        <v>30</v>
      </c>
      <c r="D55" s="18">
        <v>20.02</v>
      </c>
      <c r="E55" s="25">
        <f t="shared" si="3"/>
        <v>519</v>
      </c>
      <c r="F55" s="25" t="s">
        <v>11</v>
      </c>
      <c r="G55" s="25">
        <v>103</v>
      </c>
      <c r="H55" s="25">
        <v>304</v>
      </c>
      <c r="I55" s="25">
        <v>204</v>
      </c>
      <c r="J55" s="25">
        <v>-92</v>
      </c>
      <c r="K55" s="2"/>
      <c r="L55" s="2"/>
      <c r="M55" s="2"/>
    </row>
    <row r="56" spans="2:13">
      <c r="B56" s="7" t="s">
        <v>74</v>
      </c>
      <c r="C56" s="8">
        <v>31</v>
      </c>
      <c r="D56" s="18">
        <v>20.05</v>
      </c>
      <c r="E56" s="25">
        <f t="shared" si="3"/>
        <v>464</v>
      </c>
      <c r="F56" s="25" t="s">
        <v>11</v>
      </c>
      <c r="G56" s="25">
        <v>100</v>
      </c>
      <c r="H56" s="25">
        <v>150</v>
      </c>
      <c r="I56" s="25">
        <v>170</v>
      </c>
      <c r="J56" s="25">
        <v>44</v>
      </c>
      <c r="K56" s="2"/>
      <c r="L56" s="2"/>
      <c r="M56" s="2"/>
    </row>
    <row r="57" spans="2:13">
      <c r="B57" s="7" t="s">
        <v>75</v>
      </c>
      <c r="C57" s="8">
        <v>32</v>
      </c>
      <c r="D57" s="10" t="s">
        <v>76</v>
      </c>
      <c r="E57" s="24">
        <f t="shared" si="3"/>
        <v>464</v>
      </c>
      <c r="F57" s="24" t="s">
        <v>11</v>
      </c>
      <c r="G57" s="24">
        <v>100</v>
      </c>
      <c r="H57" s="24">
        <v>150</v>
      </c>
      <c r="I57" s="24">
        <v>170</v>
      </c>
      <c r="J57" s="24">
        <v>44</v>
      </c>
      <c r="K57" s="2"/>
      <c r="L57" s="2"/>
      <c r="M57" s="2"/>
    </row>
    <row r="58" spans="2:13">
      <c r="B58" s="7" t="s">
        <v>77</v>
      </c>
      <c r="C58" s="8">
        <v>33</v>
      </c>
      <c r="D58" s="18">
        <v>20.059999999999999</v>
      </c>
      <c r="E58" s="25">
        <f t="shared" si="3"/>
        <v>26</v>
      </c>
      <c r="F58" s="25" t="s">
        <v>11</v>
      </c>
      <c r="G58" s="25">
        <f>G59+G60</f>
        <v>1</v>
      </c>
      <c r="H58" s="25">
        <f t="shared" ref="H58:I58" si="6">H59+H60</f>
        <v>54</v>
      </c>
      <c r="I58" s="25">
        <f t="shared" si="6"/>
        <v>39</v>
      </c>
      <c r="J58" s="25">
        <v>-68</v>
      </c>
      <c r="K58" s="2"/>
      <c r="L58" s="2"/>
      <c r="M58" s="2"/>
    </row>
    <row r="59" spans="2:13">
      <c r="B59" s="7" t="s">
        <v>78</v>
      </c>
      <c r="C59" s="8">
        <v>34</v>
      </c>
      <c r="D59" s="10" t="s">
        <v>79</v>
      </c>
      <c r="E59" s="24">
        <f t="shared" si="3"/>
        <v>15</v>
      </c>
      <c r="F59" s="24" t="s">
        <v>11</v>
      </c>
      <c r="G59" s="24">
        <v>1</v>
      </c>
      <c r="H59" s="24">
        <v>10</v>
      </c>
      <c r="I59" s="24">
        <v>16</v>
      </c>
      <c r="J59" s="24">
        <v>-12</v>
      </c>
      <c r="K59" s="2"/>
      <c r="L59" s="2"/>
      <c r="M59" s="2"/>
    </row>
    <row r="60" spans="2:13">
      <c r="B60" s="7" t="s">
        <v>80</v>
      </c>
      <c r="C60" s="8">
        <v>35</v>
      </c>
      <c r="D60" s="10" t="s">
        <v>81</v>
      </c>
      <c r="E60" s="24">
        <f t="shared" si="3"/>
        <v>11</v>
      </c>
      <c r="F60" s="24" t="s">
        <v>11</v>
      </c>
      <c r="G60" s="24">
        <v>0</v>
      </c>
      <c r="H60" s="24">
        <v>44</v>
      </c>
      <c r="I60" s="24">
        <v>23</v>
      </c>
      <c r="J60" s="24">
        <v>-56</v>
      </c>
      <c r="K60" s="2"/>
      <c r="L60" s="2"/>
      <c r="M60" s="2"/>
    </row>
    <row r="61" spans="2:13">
      <c r="B61" s="7" t="s">
        <v>82</v>
      </c>
      <c r="C61" s="8">
        <v>36</v>
      </c>
      <c r="D61" s="18">
        <v>20.11</v>
      </c>
      <c r="E61" s="25">
        <f>G61+H61+I61+J61</f>
        <v>700</v>
      </c>
      <c r="F61" s="25" t="s">
        <v>11</v>
      </c>
      <c r="G61" s="25">
        <v>100</v>
      </c>
      <c r="H61" s="25">
        <v>300</v>
      </c>
      <c r="I61" s="25">
        <v>300</v>
      </c>
      <c r="J61" s="25">
        <v>0</v>
      </c>
      <c r="K61" s="2"/>
      <c r="L61" s="2"/>
      <c r="M61" s="2"/>
    </row>
    <row r="62" spans="2:13">
      <c r="B62" s="7" t="s">
        <v>83</v>
      </c>
      <c r="C62" s="8">
        <v>37</v>
      </c>
      <c r="D62" s="18">
        <v>20.13</v>
      </c>
      <c r="E62" s="25">
        <f t="shared" si="3"/>
        <v>35</v>
      </c>
      <c r="F62" s="25" t="s">
        <v>11</v>
      </c>
      <c r="G62" s="25">
        <v>10</v>
      </c>
      <c r="H62" s="25">
        <v>50</v>
      </c>
      <c r="I62" s="25">
        <v>40</v>
      </c>
      <c r="J62" s="25">
        <v>-65</v>
      </c>
      <c r="K62" s="2"/>
      <c r="L62" s="2"/>
      <c r="M62" s="2"/>
    </row>
    <row r="63" spans="2:13">
      <c r="B63" s="7" t="s">
        <v>84</v>
      </c>
      <c r="C63" s="8">
        <v>38</v>
      </c>
      <c r="D63" s="18">
        <v>20.14</v>
      </c>
      <c r="E63" s="25">
        <f t="shared" si="3"/>
        <v>59</v>
      </c>
      <c r="F63" s="25" t="s">
        <v>11</v>
      </c>
      <c r="G63" s="25">
        <v>16</v>
      </c>
      <c r="H63" s="25">
        <v>21</v>
      </c>
      <c r="I63" s="25">
        <v>16</v>
      </c>
      <c r="J63" s="25">
        <v>6</v>
      </c>
      <c r="K63" s="2"/>
      <c r="L63" s="2"/>
      <c r="M63" s="2"/>
    </row>
    <row r="64" spans="2:13">
      <c r="B64" s="15" t="s">
        <v>108</v>
      </c>
      <c r="C64" s="67">
        <v>39</v>
      </c>
      <c r="D64" s="68">
        <v>20.25</v>
      </c>
      <c r="E64" s="66">
        <f>G64+H64+I64+J64</f>
        <v>15</v>
      </c>
      <c r="F64" s="66" t="s">
        <v>11</v>
      </c>
      <c r="G64" s="66">
        <v>3</v>
      </c>
      <c r="H64" s="66">
        <v>0</v>
      </c>
      <c r="I64" s="66">
        <v>6</v>
      </c>
      <c r="J64" s="66">
        <v>6</v>
      </c>
    </row>
    <row r="65" spans="2:13">
      <c r="B65" s="16" t="s">
        <v>85</v>
      </c>
      <c r="C65" s="67"/>
      <c r="D65" s="68"/>
      <c r="E65" s="66"/>
      <c r="F65" s="66"/>
      <c r="G65" s="66"/>
      <c r="H65" s="66"/>
      <c r="I65" s="66"/>
      <c r="J65" s="66"/>
      <c r="K65" s="2"/>
      <c r="L65" s="2"/>
      <c r="M65" s="2"/>
    </row>
    <row r="66" spans="2:13">
      <c r="B66" s="7" t="s">
        <v>86</v>
      </c>
      <c r="C66" s="8">
        <v>40</v>
      </c>
      <c r="D66" s="18">
        <v>20.3</v>
      </c>
      <c r="E66" s="25">
        <f>G66+H66+I66+J66</f>
        <v>222</v>
      </c>
      <c r="F66" s="25" t="s">
        <v>11</v>
      </c>
      <c r="G66" s="25">
        <f>G67+G68</f>
        <v>120</v>
      </c>
      <c r="H66" s="25">
        <f t="shared" ref="H66:I66" si="7">H67+H68</f>
        <v>132</v>
      </c>
      <c r="I66" s="25">
        <f t="shared" si="7"/>
        <v>207</v>
      </c>
      <c r="J66" s="25">
        <v>-237</v>
      </c>
    </row>
    <row r="67" spans="2:13">
      <c r="B67" s="7" t="s">
        <v>87</v>
      </c>
      <c r="C67" s="8">
        <v>41</v>
      </c>
      <c r="D67" s="10" t="s">
        <v>88</v>
      </c>
      <c r="E67" s="24">
        <f t="shared" ref="E67:E70" si="8">G67+H67+I67+J67</f>
        <v>2</v>
      </c>
      <c r="F67" s="24" t="s">
        <v>11</v>
      </c>
      <c r="G67" s="24">
        <v>12</v>
      </c>
      <c r="H67" s="24">
        <v>12</v>
      </c>
      <c r="I67" s="24">
        <v>13</v>
      </c>
      <c r="J67" s="24">
        <v>-35</v>
      </c>
      <c r="K67" s="2"/>
      <c r="L67" s="2"/>
      <c r="M67" s="2"/>
    </row>
    <row r="68" spans="2:13">
      <c r="B68" s="7" t="s">
        <v>89</v>
      </c>
      <c r="C68" s="8">
        <v>42</v>
      </c>
      <c r="D68" s="10" t="s">
        <v>90</v>
      </c>
      <c r="E68" s="24">
        <f t="shared" si="8"/>
        <v>220</v>
      </c>
      <c r="F68" s="24" t="s">
        <v>11</v>
      </c>
      <c r="G68" s="24">
        <v>108</v>
      </c>
      <c r="H68" s="24">
        <v>120</v>
      </c>
      <c r="I68" s="24">
        <v>194</v>
      </c>
      <c r="J68" s="24">
        <v>-202</v>
      </c>
      <c r="K68" s="2"/>
      <c r="L68" s="2"/>
      <c r="M68" s="2"/>
    </row>
    <row r="69" spans="2:13">
      <c r="B69" s="7" t="s">
        <v>91</v>
      </c>
      <c r="C69" s="8">
        <v>43</v>
      </c>
      <c r="D69" s="18">
        <v>70</v>
      </c>
      <c r="E69" s="25">
        <f t="shared" si="8"/>
        <v>851</v>
      </c>
      <c r="F69" s="25" t="s">
        <v>11</v>
      </c>
      <c r="G69" s="25">
        <v>0</v>
      </c>
      <c r="H69" s="25">
        <v>636</v>
      </c>
      <c r="I69" s="25">
        <v>412</v>
      </c>
      <c r="J69" s="25">
        <v>-197</v>
      </c>
      <c r="K69" s="2"/>
      <c r="L69" s="2"/>
      <c r="M69" s="2"/>
    </row>
    <row r="70" spans="2:13">
      <c r="B70" s="7" t="s">
        <v>92</v>
      </c>
      <c r="C70" s="8">
        <v>44</v>
      </c>
      <c r="D70" s="18">
        <v>71</v>
      </c>
      <c r="E70" s="25">
        <f t="shared" si="8"/>
        <v>851</v>
      </c>
      <c r="F70" s="25" t="s">
        <v>11</v>
      </c>
      <c r="G70" s="25">
        <v>0</v>
      </c>
      <c r="H70" s="25">
        <v>636</v>
      </c>
      <c r="I70" s="25">
        <v>412</v>
      </c>
      <c r="J70" s="25">
        <v>-197</v>
      </c>
      <c r="K70" s="2"/>
      <c r="L70" s="2"/>
      <c r="M70" s="2"/>
    </row>
    <row r="71" spans="2:13">
      <c r="K71" s="2"/>
      <c r="L71" s="2"/>
      <c r="M71" s="2"/>
    </row>
    <row r="72" spans="2:13">
      <c r="B72" s="2" t="s">
        <v>93</v>
      </c>
    </row>
    <row r="73" spans="2:13">
      <c r="B73" s="2" t="s">
        <v>94</v>
      </c>
    </row>
    <row r="75" spans="2:13">
      <c r="B75" s="2"/>
    </row>
    <row r="76" spans="2:13">
      <c r="B76" s="2"/>
    </row>
    <row r="77" spans="2:13">
      <c r="B77" s="2"/>
    </row>
    <row r="79" spans="2:13" ht="12.6" customHeight="1">
      <c r="B79" s="41" t="s">
        <v>8</v>
      </c>
      <c r="C79" s="44" t="s">
        <v>114</v>
      </c>
      <c r="D79" s="61" t="s">
        <v>115</v>
      </c>
      <c r="E79" s="49" t="s">
        <v>121</v>
      </c>
      <c r="F79" s="49" t="s">
        <v>116</v>
      </c>
      <c r="G79" s="64" t="s">
        <v>106</v>
      </c>
      <c r="H79" s="53"/>
      <c r="I79" s="53"/>
      <c r="J79" s="54"/>
      <c r="K79" s="2"/>
      <c r="L79" s="3"/>
      <c r="M79" s="2"/>
    </row>
    <row r="80" spans="2:13">
      <c r="B80" s="57"/>
      <c r="C80" s="59"/>
      <c r="D80" s="62"/>
      <c r="E80" s="38"/>
      <c r="F80" s="38"/>
      <c r="G80" s="65" t="s">
        <v>117</v>
      </c>
      <c r="H80" s="65" t="s">
        <v>118</v>
      </c>
      <c r="I80" s="65" t="s">
        <v>119</v>
      </c>
      <c r="J80" s="65" t="s">
        <v>120</v>
      </c>
    </row>
    <row r="81" spans="2:10" ht="74.45" customHeight="1">
      <c r="B81" s="58"/>
      <c r="C81" s="60"/>
      <c r="D81" s="63"/>
      <c r="E81" s="39"/>
      <c r="F81" s="39"/>
      <c r="G81" s="39"/>
      <c r="H81" s="39"/>
      <c r="I81" s="39"/>
      <c r="J81" s="39"/>
    </row>
    <row r="82" spans="2:10">
      <c r="B82" s="7" t="s">
        <v>95</v>
      </c>
      <c r="C82" s="8">
        <v>45</v>
      </c>
      <c r="D82" s="18">
        <v>71.010000000000005</v>
      </c>
      <c r="E82" s="25">
        <f>G82+H82+I82+J82</f>
        <v>851</v>
      </c>
      <c r="F82" s="25" t="s">
        <v>96</v>
      </c>
      <c r="G82" s="25">
        <f>G83+G84+G85</f>
        <v>0</v>
      </c>
      <c r="H82" s="25">
        <f t="shared" ref="H82:I82" si="9">H83+H84+H85</f>
        <v>636</v>
      </c>
      <c r="I82" s="25">
        <f t="shared" si="9"/>
        <v>412</v>
      </c>
      <c r="J82" s="25">
        <v>-197</v>
      </c>
    </row>
    <row r="83" spans="2:10">
      <c r="B83" s="7" t="s">
        <v>97</v>
      </c>
      <c r="C83" s="8">
        <v>46</v>
      </c>
      <c r="D83" s="10" t="s">
        <v>98</v>
      </c>
      <c r="E83" s="25">
        <f t="shared" ref="E83:E85" si="10">G83+H83+I83+J83</f>
        <v>495</v>
      </c>
      <c r="F83" s="24" t="s">
        <v>99</v>
      </c>
      <c r="G83" s="24">
        <v>0</v>
      </c>
      <c r="H83" s="24">
        <v>343</v>
      </c>
      <c r="I83" s="24">
        <v>349</v>
      </c>
      <c r="J83" s="24">
        <v>-197</v>
      </c>
    </row>
    <row r="84" spans="2:10">
      <c r="B84" s="7" t="s">
        <v>100</v>
      </c>
      <c r="C84" s="8">
        <v>47</v>
      </c>
      <c r="D84" s="10" t="s">
        <v>101</v>
      </c>
      <c r="E84" s="25">
        <f t="shared" si="10"/>
        <v>63</v>
      </c>
      <c r="F84" s="24" t="s">
        <v>102</v>
      </c>
      <c r="G84" s="24">
        <v>0</v>
      </c>
      <c r="H84" s="24">
        <v>0</v>
      </c>
      <c r="I84" s="24">
        <v>63</v>
      </c>
      <c r="J84" s="24">
        <v>0</v>
      </c>
    </row>
    <row r="85" spans="2:10">
      <c r="B85" s="7" t="s">
        <v>103</v>
      </c>
      <c r="C85" s="8">
        <v>48</v>
      </c>
      <c r="D85" s="10" t="s">
        <v>104</v>
      </c>
      <c r="E85" s="25">
        <f t="shared" si="10"/>
        <v>293</v>
      </c>
      <c r="F85" s="24" t="s">
        <v>105</v>
      </c>
      <c r="G85" s="24">
        <v>0</v>
      </c>
      <c r="H85" s="24">
        <v>293</v>
      </c>
      <c r="I85" s="24">
        <v>0</v>
      </c>
      <c r="J85" s="24">
        <v>0</v>
      </c>
    </row>
    <row r="86" spans="2:10">
      <c r="B86" s="2"/>
    </row>
  </sheetData>
  <mergeCells count="42">
    <mergeCell ref="B40:B42"/>
    <mergeCell ref="C40:C42"/>
    <mergeCell ref="D40:D42"/>
    <mergeCell ref="E40:E42"/>
    <mergeCell ref="F40:F42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14:B16"/>
    <mergeCell ref="C14:C16"/>
    <mergeCell ref="D14:D16"/>
    <mergeCell ref="E14:E16"/>
    <mergeCell ref="F14:F16"/>
    <mergeCell ref="G80:G81"/>
    <mergeCell ref="H80:H81"/>
    <mergeCell ref="I80:I81"/>
    <mergeCell ref="J80:J81"/>
    <mergeCell ref="G64:G65"/>
    <mergeCell ref="H64:H65"/>
    <mergeCell ref="G15:G16"/>
    <mergeCell ref="H15:H16"/>
    <mergeCell ref="I15:I16"/>
    <mergeCell ref="J15:J16"/>
    <mergeCell ref="G79:J79"/>
    <mergeCell ref="B79:B81"/>
    <mergeCell ref="C79:C81"/>
    <mergeCell ref="D79:D81"/>
    <mergeCell ref="E79:E81"/>
    <mergeCell ref="F79:F8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85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NR.6616_01.10.19</vt:lpstr>
      <vt:lpstr>NR.5017_1_06.08.19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bmb</cp:lastModifiedBy>
  <cp:lastPrinted>2017-09-20T06:31:10Z</cp:lastPrinted>
  <dcterms:created xsi:type="dcterms:W3CDTF">2017-07-04T06:46:18Z</dcterms:created>
  <dcterms:modified xsi:type="dcterms:W3CDTF">2019-10-07T09:43:59Z</dcterms:modified>
</cp:coreProperties>
</file>