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8" windowWidth="18972" windowHeight="11952"/>
  </bookViews>
  <sheets>
    <sheet name="Foaie1" sheetId="1" r:id="rId1"/>
    <sheet name="Foaie2" sheetId="2" r:id="rId2"/>
    <sheet name="Foaie3" sheetId="3" r:id="rId3"/>
  </sheets>
  <calcPr calcId="125725"/>
</workbook>
</file>

<file path=xl/calcChain.xml><?xml version="1.0" encoding="utf-8"?>
<calcChain xmlns="http://schemas.openxmlformats.org/spreadsheetml/2006/main">
  <c r="J49" i="1"/>
  <c r="I49"/>
  <c r="H49"/>
  <c r="G49"/>
  <c r="F49"/>
  <c r="E49"/>
  <c r="D49"/>
  <c r="C49"/>
  <c r="J48"/>
  <c r="I48"/>
  <c r="H48"/>
  <c r="G48"/>
  <c r="F48"/>
  <c r="E48"/>
  <c r="D48"/>
  <c r="C48"/>
  <c r="J47"/>
  <c r="H47"/>
  <c r="G47"/>
  <c r="F47"/>
  <c r="E47"/>
  <c r="D47"/>
  <c r="C47"/>
  <c r="J44"/>
  <c r="I44"/>
  <c r="H44"/>
  <c r="G44"/>
  <c r="F44"/>
  <c r="E44"/>
  <c r="J36"/>
  <c r="I36"/>
  <c r="H36"/>
  <c r="G36"/>
  <c r="F36"/>
  <c r="E36"/>
  <c r="D36"/>
  <c r="J34"/>
  <c r="I34"/>
  <c r="H34"/>
  <c r="G34"/>
  <c r="G23" s="1"/>
  <c r="G9" s="1"/>
  <c r="G8" s="1"/>
  <c r="G7" s="1"/>
  <c r="F34"/>
  <c r="E34"/>
  <c r="D34"/>
  <c r="J24"/>
  <c r="I24"/>
  <c r="H24"/>
  <c r="H23" s="1"/>
  <c r="G24"/>
  <c r="F24"/>
  <c r="F23" s="1"/>
  <c r="F9" s="1"/>
  <c r="F8" s="1"/>
  <c r="F7" s="1"/>
  <c r="E24"/>
  <c r="E23" s="1"/>
  <c r="D24"/>
  <c r="D23" s="1"/>
  <c r="J23"/>
  <c r="I23"/>
  <c r="J17"/>
  <c r="I17"/>
  <c r="H17"/>
  <c r="G17"/>
  <c r="F17"/>
  <c r="E17"/>
  <c r="D17"/>
  <c r="J11"/>
  <c r="J10" s="1"/>
  <c r="J9" s="1"/>
  <c r="J8" s="1"/>
  <c r="J7" s="1"/>
  <c r="I11"/>
  <c r="I10" s="1"/>
  <c r="I9" s="1"/>
  <c r="I8" s="1"/>
  <c r="H11"/>
  <c r="G11"/>
  <c r="F11"/>
  <c r="E11"/>
  <c r="E10" s="1"/>
  <c r="E9" s="1"/>
  <c r="D11"/>
  <c r="H10"/>
  <c r="H9" s="1"/>
  <c r="H8" s="1"/>
  <c r="H7" s="1"/>
  <c r="G10"/>
  <c r="F10"/>
  <c r="D10"/>
  <c r="C7"/>
  <c r="E8" l="1"/>
  <c r="E7"/>
  <c r="D9"/>
  <c r="D8" s="1"/>
  <c r="D7" s="1"/>
  <c r="I47"/>
</calcChain>
</file>

<file path=xl/sharedStrings.xml><?xml version="1.0" encoding="utf-8"?>
<sst xmlns="http://schemas.openxmlformats.org/spreadsheetml/2006/main" count="118" uniqueCount="118">
  <si>
    <t xml:space="preserve">CONTUL DE EXECUŢIE A BUGETULUI INSTITUŢIILOR PUBLICE  - Cheltuieli </t>
  </si>
  <si>
    <t>LA DATA DE 31.03.2015</t>
  </si>
  <si>
    <t>Cod 21        Capitol *)………………………… Subcapitol ……………………………..</t>
  </si>
  <si>
    <t>-lei-</t>
  </si>
  <si>
    <t>DENUMIREA INDICATORILOR*)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</si>
  <si>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</si>
  <si>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</si>
  <si>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</si>
  <si>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</si>
  <si>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</si>
  <si>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</si>
  <si>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</si>
  <si>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</si>
  <si>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anuale aprobate la finele perioadei de raportare</t>
  </si>
  <si>
    <t>trimestriale definitive</t>
  </si>
  <si>
    <t>A</t>
  </si>
  <si>
    <t>B</t>
  </si>
  <si>
    <t>7=5- 6</t>
  </si>
  <si>
    <t xml:space="preserve"> TOTAL CHELTUIELI (SECŢIUNEA DE FUNCŢIONARE+SECŢIUNEA DE DEZVOLTARE)</t>
  </si>
  <si>
    <t>SECŢIUNEA DE FUNCŢIONARE (cod 01+79+84)</t>
  </si>
  <si>
    <t xml:space="preserve">     CHELTUIELI CURENTE (10+20+30+40+50+51SF+55SF+57+59)</t>
  </si>
  <si>
    <t>01</t>
  </si>
  <si>
    <t>TITLUL I  CHELTUIELI DE PERSONAL (cod 10.01 la10.03)</t>
  </si>
  <si>
    <t xml:space="preserve">     Cheltuieli salariale în bani  ( cod 10.01.01 la 10.01.16+10.01.30)</t>
  </si>
  <si>
    <t>10.01</t>
  </si>
  <si>
    <t xml:space="preserve">          Salarii de bază</t>
  </si>
  <si>
    <t>10.01.01</t>
  </si>
  <si>
    <t xml:space="preserve">          Sporuri pentru condiţii de muncă</t>
  </si>
  <si>
    <t>10.01.05</t>
  </si>
  <si>
    <t xml:space="preserve">          Indemnizaţii plătite unor persoane din afara unităţii</t>
  </si>
  <si>
    <t>10.01.12</t>
  </si>
  <si>
    <t xml:space="preserve">          Indemnizaţii de delegare </t>
  </si>
  <si>
    <t>10.01.13</t>
  </si>
  <si>
    <t xml:space="preserve">          Alte drepturi salariale în bani</t>
  </si>
  <si>
    <t>10.01.30</t>
  </si>
  <si>
    <t xml:space="preserve">     Contribuţii (cod 10.03.01 la 10.03.06)</t>
  </si>
  <si>
    <t>10.03</t>
  </si>
  <si>
    <t xml:space="preserve">          Contribuţii de asigurări sociale de stat</t>
  </si>
  <si>
    <t>10.03.01</t>
  </si>
  <si>
    <t xml:space="preserve">          Contribuţii de asigurări de şomaj </t>
  </si>
  <si>
    <t>10.03.02</t>
  </si>
  <si>
    <t xml:space="preserve">          Contribuţii de asigurări sociale de sănătate </t>
  </si>
  <si>
    <t>10.03.03</t>
  </si>
  <si>
    <t xml:space="preserve">          Contribuţii de asigurări pentru accidente de muncă şi boli profesionale</t>
  </si>
  <si>
    <t>10.03.04</t>
  </si>
  <si>
    <t xml:space="preserve">          Contribuţii pentru concedii şi indemnizaţii</t>
  </si>
  <si>
    <t>10.03.06</t>
  </si>
  <si>
    <t>TITLUL II  BUNURI ŞI SERVICII (cod 20.01 la 20.06+20.09 la 20.16+20.18 la 20.25+20.27+20.30)</t>
  </si>
  <si>
    <t>20</t>
  </si>
  <si>
    <t xml:space="preserve">     Bunuri şi servicii  (cod 20.01.01 la 20.01.09+20.01.30)</t>
  </si>
  <si>
    <t>20.01</t>
  </si>
  <si>
    <t xml:space="preserve">          Furnituri de birou</t>
  </si>
  <si>
    <t>20.01.01</t>
  </si>
  <si>
    <t xml:space="preserve">          Materiale pentru curăţenie</t>
  </si>
  <si>
    <t>20.01.02</t>
  </si>
  <si>
    <t xml:space="preserve">          Încalzit, iluminat şi forţă motrică</t>
  </si>
  <si>
    <t>20.01.03</t>
  </si>
  <si>
    <t xml:space="preserve">          Apă, canal şi salubritate</t>
  </si>
  <si>
    <t>20.01.04</t>
  </si>
  <si>
    <t xml:space="preserve">          Carburanţi şi lubrifianţi</t>
  </si>
  <si>
    <t>20.01.05</t>
  </si>
  <si>
    <t xml:space="preserve">          Poştă, telecomunicaţii, radio, tv, internet </t>
  </si>
  <si>
    <t>20.01.08</t>
  </si>
  <si>
    <t xml:space="preserve">          Materiale şi prestări de servicii cu caracter funcţional </t>
  </si>
  <si>
    <t>20.01.09</t>
  </si>
  <si>
    <t xml:space="preserve">          Alte bunuri şi servicii pentru întreţinere şi funcţionare</t>
  </si>
  <si>
    <t>20.01.30</t>
  </si>
  <si>
    <t xml:space="preserve">     Reparaţii curente </t>
  </si>
  <si>
    <t>20.02</t>
  </si>
  <si>
    <t xml:space="preserve">     Bunuri de natura obiectelor de inventar  (cod 20.05.01+20.05.03+20.05.30)</t>
  </si>
  <si>
    <t>20.05</t>
  </si>
  <si>
    <t xml:space="preserve">          Alte obiecte de inventar</t>
  </si>
  <si>
    <t>20.05.30</t>
  </si>
  <si>
    <t xml:space="preserve">     Deplasări, detaşări, transferări  (cod 20.06.01+20.06.02)</t>
  </si>
  <si>
    <t>20.06</t>
  </si>
  <si>
    <t xml:space="preserve">          Deplasări interne, detaşări, transferări</t>
  </si>
  <si>
    <t>20.06.01</t>
  </si>
  <si>
    <t xml:space="preserve">          Deplasări în străinătate</t>
  </si>
  <si>
    <t>20.06.02</t>
  </si>
  <si>
    <t xml:space="preserve">     Cărţi, publicaţii şi materiale documentare</t>
  </si>
  <si>
    <t>20.11</t>
  </si>
  <si>
    <t xml:space="preserve">     Consultanţă şi expertiză</t>
  </si>
  <si>
    <t>20.12</t>
  </si>
  <si>
    <t xml:space="preserve">     Pregătire profesională</t>
  </si>
  <si>
    <t>20.13</t>
  </si>
  <si>
    <t xml:space="preserve">     Protecţia muncii</t>
  </si>
  <si>
    <t>20.14</t>
  </si>
  <si>
    <t xml:space="preserve">Cheltuieli judiciare si extrajudiciare derivate din actiuni in reprezentarea intereselor statului, potrivit dispozitiilor legale </t>
  </si>
  <si>
    <t>20.25</t>
  </si>
  <si>
    <t xml:space="preserve">     Alte cheltuieli  (cod 20.30.01 la20.30.04+20.30.06+20.30.07+20.30.09+ 20.30.30)</t>
  </si>
  <si>
    <t>20.30</t>
  </si>
  <si>
    <t xml:space="preserve">          Chirii</t>
  </si>
  <si>
    <t>20.30.04</t>
  </si>
  <si>
    <t xml:space="preserve">          Alte cheltuieli cu bunuri şi servicii</t>
  </si>
  <si>
    <t>20.30.30</t>
  </si>
  <si>
    <t>CHELTUIELI DE CAPITAL (cod 71+72+75)</t>
  </si>
  <si>
    <t>70</t>
  </si>
  <si>
    <t>TITLUL XII . ACTIVE NEFINANCIARE (cod 71.01 + 71.03)</t>
  </si>
  <si>
    <t>71</t>
  </si>
  <si>
    <t xml:space="preserve">     Active fixe (cod 71.01.01 la 71.01.03+71.01.30)</t>
  </si>
  <si>
    <t>71.01</t>
  </si>
  <si>
    <t xml:space="preserve">          Construcţii</t>
  </si>
  <si>
    <t>71.01.01</t>
  </si>
  <si>
    <t xml:space="preserve">          Maşini, echipamente şi mijloace de transport </t>
  </si>
  <si>
    <t>71.01.02</t>
  </si>
  <si>
    <t xml:space="preserve">          Mobilier, aparatură birotică şi alte active corporale</t>
  </si>
  <si>
    <t>71.01.03</t>
  </si>
  <si>
    <t xml:space="preserve">          Alte active fixe </t>
  </si>
  <si>
    <t>71.01.30</t>
  </si>
  <si>
    <t xml:space="preserve">     Reparaţii capitale aferente activelor fixe </t>
  </si>
  <si>
    <t>71.03</t>
  </si>
  <si>
    <t>*)  Se înscriu denumirea şi simbolul capitolelor  din bugetul aprobat, detaliate pe titluri, articole, alineate,  pe structura  clasificaţiei economice</t>
  </si>
  <si>
    <t xml:space="preserve">( bugetele locale,credite externe, credite interne, fonduri externe nerambursabile, venituri proprii, venituri proprii şi subvenţii). </t>
  </si>
  <si>
    <t xml:space="preserve">  </t>
  </si>
  <si>
    <t xml:space="preserve">NOTA: Sumele înscrise în col. 6 "Plăţi efectuate " cu semnul minus la Titlul  85,  art. 85.01 "Plăţi efectuate  din anii precedenţi şi recuperate în anul curent", se înscriu şi pe col. 4 "Angajamente bugetare" şi col. 5 "Angajamente legale"  la acelaşi cod tot cu semnul minus , astfel încât în col. 7 "Angajamente legale de plătit" sa nu fie raportate  sume.  </t>
  </si>
  <si>
    <t xml:space="preserve">             Conducătorul instituţiei</t>
  </si>
  <si>
    <t xml:space="preserve">                   Conducătorul compartimentului</t>
  </si>
  <si>
    <t xml:space="preserve">           financiar- contabil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</si>
</sst>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99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/>
    <xf numFmtId="0" fontId="4" fillId="0" borderId="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5" fillId="0" borderId="0" xfId="1" applyFont="1" applyFill="1"/>
    <xf numFmtId="0" fontId="4" fillId="0" borderId="0" xfId="1" quotePrefix="1" applyFont="1" applyFill="1" applyAlignment="1">
      <alignment horizontal="center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NumberFormat="1" applyFont="1" applyFill="1" applyBorder="1" applyAlignment="1">
      <alignment horizontal="center" vertical="top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right" vertical="center" wrapText="1"/>
    </xf>
    <xf numFmtId="0" fontId="6" fillId="0" borderId="16" xfId="1" applyFont="1" applyFill="1" applyBorder="1" applyAlignment="1">
      <alignment horizontal="right" vertical="center" wrapText="1"/>
    </xf>
    <xf numFmtId="0" fontId="6" fillId="0" borderId="17" xfId="1" applyFont="1" applyFill="1" applyBorder="1" applyAlignment="1">
      <alignment horizontal="right" vertical="center" wrapText="1"/>
    </xf>
    <xf numFmtId="0" fontId="2" fillId="0" borderId="3" xfId="1" applyNumberFormat="1" applyFont="1" applyFill="1" applyBorder="1" applyAlignment="1">
      <alignment horizontal="left" vertical="center" wrapText="1"/>
    </xf>
    <xf numFmtId="0" fontId="6" fillId="0" borderId="18" xfId="1" applyFont="1" applyFill="1" applyBorder="1" applyAlignment="1">
      <alignment horizontal="center" vertical="center" wrapText="1"/>
    </xf>
    <xf numFmtId="3" fontId="6" fillId="0" borderId="18" xfId="1" applyNumberFormat="1" applyFont="1" applyFill="1" applyBorder="1" applyAlignment="1">
      <alignment horizontal="center" vertical="center" wrapText="1"/>
    </xf>
    <xf numFmtId="3" fontId="6" fillId="0" borderId="19" xfId="1" applyNumberFormat="1" applyFont="1" applyFill="1" applyBorder="1" applyAlignment="1">
      <alignment horizontal="right" vertical="center" wrapText="1"/>
    </xf>
    <xf numFmtId="3" fontId="6" fillId="0" borderId="18" xfId="1" applyNumberFormat="1" applyFont="1" applyFill="1" applyBorder="1" applyAlignment="1">
      <alignment horizontal="right" vertical="center" wrapText="1"/>
    </xf>
    <xf numFmtId="3" fontId="6" fillId="0" borderId="20" xfId="1" applyNumberFormat="1" applyFont="1" applyFill="1" applyBorder="1" applyAlignment="1">
      <alignment horizontal="right" vertical="center" wrapText="1"/>
    </xf>
    <xf numFmtId="0" fontId="2" fillId="0" borderId="21" xfId="1" applyFont="1" applyFill="1" applyBorder="1" applyAlignment="1">
      <alignment horizontal="left"/>
    </xf>
    <xf numFmtId="3" fontId="6" fillId="0" borderId="22" xfId="1" applyNumberFormat="1" applyFont="1" applyFill="1" applyBorder="1" applyAlignment="1">
      <alignment horizontal="center" vertical="center" wrapText="1"/>
    </xf>
    <xf numFmtId="0" fontId="6" fillId="0" borderId="23" xfId="1" applyNumberFormat="1" applyFont="1" applyFill="1" applyBorder="1" applyAlignment="1">
      <alignment vertical="top"/>
    </xf>
    <xf numFmtId="0" fontId="6" fillId="0" borderId="22" xfId="1" quotePrefix="1" applyFont="1" applyFill="1" applyBorder="1" applyAlignment="1">
      <alignment horizontal="center" vertical="center" wrapText="1"/>
    </xf>
    <xf numFmtId="3" fontId="6" fillId="0" borderId="22" xfId="1" quotePrefix="1" applyNumberFormat="1" applyFont="1" applyFill="1" applyBorder="1" applyAlignment="1">
      <alignment horizontal="center" vertical="center" wrapText="1"/>
    </xf>
    <xf numFmtId="3" fontId="6" fillId="0" borderId="24" xfId="1" applyNumberFormat="1" applyFont="1" applyFill="1" applyBorder="1" applyAlignment="1">
      <alignment horizontal="right" vertical="center" wrapText="1"/>
    </xf>
    <xf numFmtId="3" fontId="6" fillId="0" borderId="22" xfId="1" applyNumberFormat="1" applyFont="1" applyFill="1" applyBorder="1" applyAlignment="1">
      <alignment horizontal="right" vertical="center" wrapText="1"/>
    </xf>
    <xf numFmtId="3" fontId="6" fillId="0" borderId="25" xfId="1" applyNumberFormat="1" applyFont="1" applyFill="1" applyBorder="1" applyAlignment="1">
      <alignment horizontal="right" vertical="center" wrapText="1"/>
    </xf>
    <xf numFmtId="0" fontId="6" fillId="0" borderId="23" xfId="1" applyFont="1" applyFill="1" applyBorder="1"/>
    <xf numFmtId="0" fontId="6" fillId="0" borderId="22" xfId="1" applyFont="1" applyFill="1" applyBorder="1" applyAlignment="1">
      <alignment horizontal="center" vertical="center" wrapText="1"/>
    </xf>
    <xf numFmtId="3" fontId="6" fillId="0" borderId="24" xfId="1" applyNumberFormat="1" applyFont="1" applyFill="1" applyBorder="1" applyAlignment="1">
      <alignment vertical="center" wrapText="1"/>
    </xf>
    <xf numFmtId="3" fontId="6" fillId="0" borderId="22" xfId="1" applyNumberFormat="1" applyFont="1" applyFill="1" applyBorder="1" applyAlignment="1">
      <alignment vertical="center" wrapText="1"/>
    </xf>
    <xf numFmtId="49" fontId="6" fillId="0" borderId="23" xfId="1" applyNumberFormat="1" applyFont="1" applyFill="1" applyBorder="1" applyAlignment="1">
      <alignment horizontal="left" vertical="center" wrapText="1"/>
    </xf>
    <xf numFmtId="16" fontId="6" fillId="0" borderId="22" xfId="1" quotePrefix="1" applyNumberFormat="1" applyFont="1" applyFill="1" applyBorder="1" applyAlignment="1">
      <alignment horizontal="center" vertical="top"/>
    </xf>
    <xf numFmtId="3" fontId="6" fillId="0" borderId="22" xfId="1" quotePrefix="1" applyNumberFormat="1" applyFont="1" applyFill="1" applyBorder="1" applyAlignment="1">
      <alignment horizontal="center" vertical="top"/>
    </xf>
    <xf numFmtId="3" fontId="6" fillId="0" borderId="24" xfId="1" applyNumberFormat="1" applyFont="1" applyFill="1" applyBorder="1"/>
    <xf numFmtId="3" fontId="6" fillId="0" borderId="22" xfId="1" applyNumberFormat="1" applyFont="1" applyFill="1" applyBorder="1"/>
    <xf numFmtId="3" fontId="6" fillId="0" borderId="25" xfId="1" applyNumberFormat="1" applyFont="1" applyFill="1" applyBorder="1"/>
    <xf numFmtId="0" fontId="3" fillId="0" borderId="26" xfId="1" applyFont="1" applyFill="1" applyBorder="1"/>
    <xf numFmtId="49" fontId="3" fillId="0" borderId="22" xfId="1" applyNumberFormat="1" applyFont="1" applyFill="1" applyBorder="1" applyAlignment="1">
      <alignment horizontal="center"/>
    </xf>
    <xf numFmtId="3" fontId="6" fillId="0" borderId="22" xfId="1" applyNumberFormat="1" applyFont="1" applyFill="1" applyBorder="1" applyAlignment="1">
      <alignment horizontal="center"/>
    </xf>
    <xf numFmtId="3" fontId="3" fillId="0" borderId="24" xfId="1" applyNumberFormat="1" applyFont="1" applyFill="1" applyBorder="1"/>
    <xf numFmtId="3" fontId="3" fillId="0" borderId="22" xfId="1" applyNumberFormat="1" applyFont="1" applyFill="1" applyBorder="1"/>
    <xf numFmtId="3" fontId="3" fillId="0" borderId="25" xfId="1" applyNumberFormat="1" applyFont="1" applyFill="1" applyBorder="1"/>
    <xf numFmtId="3" fontId="3" fillId="0" borderId="22" xfId="1" applyNumberFormat="1" applyFont="1" applyFill="1" applyBorder="1" applyAlignment="1">
      <alignment horizontal="center"/>
    </xf>
    <xf numFmtId="3" fontId="8" fillId="0" borderId="22" xfId="1" applyNumberFormat="1" applyFont="1" applyFill="1" applyBorder="1"/>
    <xf numFmtId="49" fontId="3" fillId="0" borderId="26" xfId="1" applyNumberFormat="1" applyFont="1" applyFill="1" applyBorder="1" applyAlignment="1">
      <alignment horizontal="left" vertical="top"/>
    </xf>
    <xf numFmtId="49" fontId="3" fillId="0" borderId="27" xfId="1" applyNumberFormat="1" applyFont="1" applyFill="1" applyBorder="1" applyAlignment="1">
      <alignment horizontal="center"/>
    </xf>
    <xf numFmtId="49" fontId="6" fillId="0" borderId="23" xfId="1" applyNumberFormat="1" applyFont="1" applyFill="1" applyBorder="1" applyAlignment="1">
      <alignment horizontal="left" vertical="top"/>
    </xf>
    <xf numFmtId="49" fontId="6" fillId="0" borderId="27" xfId="1" applyNumberFormat="1" applyFont="1" applyFill="1" applyBorder="1" applyAlignment="1">
      <alignment horizontal="center"/>
    </xf>
    <xf numFmtId="49" fontId="5" fillId="0" borderId="27" xfId="1" applyNumberFormat="1" applyFont="1" applyFill="1" applyBorder="1" applyAlignment="1">
      <alignment horizontal="center"/>
    </xf>
    <xf numFmtId="3" fontId="5" fillId="0" borderId="22" xfId="1" applyNumberFormat="1" applyFont="1" applyFill="1" applyBorder="1" applyAlignment="1">
      <alignment horizontal="center"/>
    </xf>
    <xf numFmtId="0" fontId="3" fillId="0" borderId="26" xfId="1" applyFont="1" applyFill="1" applyBorder="1" applyAlignment="1"/>
    <xf numFmtId="0" fontId="6" fillId="0" borderId="23" xfId="1" applyFont="1" applyFill="1" applyBorder="1" applyAlignment="1">
      <alignment vertical="center" wrapText="1"/>
    </xf>
    <xf numFmtId="49" fontId="6" fillId="0" borderId="23" xfId="1" applyNumberFormat="1" applyFont="1" applyFill="1" applyBorder="1" applyAlignment="1">
      <alignment horizontal="left" vertical="center"/>
    </xf>
    <xf numFmtId="49" fontId="6" fillId="0" borderId="27" xfId="1" applyNumberFormat="1" applyFont="1" applyFill="1" applyBorder="1" applyAlignment="1">
      <alignment horizontal="center" vertical="center"/>
    </xf>
    <xf numFmtId="3" fontId="6" fillId="0" borderId="22" xfId="1" applyNumberFormat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wrapText="1"/>
    </xf>
    <xf numFmtId="0" fontId="6" fillId="0" borderId="23" xfId="1" applyFont="1" applyFill="1" applyBorder="1" applyAlignment="1"/>
    <xf numFmtId="49" fontId="6" fillId="0" borderId="23" xfId="1" applyNumberFormat="1" applyFont="1" applyFill="1" applyBorder="1" applyAlignment="1">
      <alignment horizontal="left"/>
    </xf>
    <xf numFmtId="49" fontId="9" fillId="0" borderId="23" xfId="1" applyNumberFormat="1" applyFont="1" applyFill="1" applyBorder="1" applyAlignment="1">
      <alignment horizontal="left" vertical="center" wrapText="1"/>
    </xf>
    <xf numFmtId="49" fontId="9" fillId="0" borderId="27" xfId="1" applyNumberFormat="1" applyFont="1" applyFill="1" applyBorder="1" applyAlignment="1">
      <alignment horizontal="center"/>
    </xf>
    <xf numFmtId="3" fontId="9" fillId="0" borderId="24" xfId="1" applyNumberFormat="1" applyFont="1" applyFill="1" applyBorder="1"/>
    <xf numFmtId="3" fontId="6" fillId="0" borderId="9" xfId="1" applyNumberFormat="1" applyFont="1" applyFill="1" applyBorder="1"/>
    <xf numFmtId="3" fontId="3" fillId="0" borderId="9" xfId="1" applyNumberFormat="1" applyFont="1" applyFill="1" applyBorder="1"/>
    <xf numFmtId="0" fontId="6" fillId="0" borderId="27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0" fontId="5" fillId="0" borderId="22" xfId="1" applyFont="1" applyFill="1" applyBorder="1"/>
    <xf numFmtId="49" fontId="6" fillId="0" borderId="26" xfId="1" applyNumberFormat="1" applyFont="1" applyFill="1" applyBorder="1" applyAlignment="1">
      <alignment horizontal="left" vertical="top"/>
    </xf>
    <xf numFmtId="0" fontId="6" fillId="0" borderId="28" xfId="1" applyFont="1" applyFill="1" applyBorder="1" applyAlignment="1"/>
    <xf numFmtId="49" fontId="6" fillId="0" borderId="28" xfId="1" applyNumberFormat="1" applyFont="1" applyFill="1" applyBorder="1" applyAlignment="1">
      <alignment horizontal="center"/>
    </xf>
    <xf numFmtId="1" fontId="6" fillId="0" borderId="28" xfId="2" applyNumberFormat="1" applyFont="1" applyFill="1" applyBorder="1"/>
    <xf numFmtId="0" fontId="3" fillId="0" borderId="28" xfId="2" applyFont="1" applyFill="1" applyBorder="1"/>
    <xf numFmtId="0" fontId="6" fillId="0" borderId="28" xfId="2" applyFont="1" applyFill="1" applyBorder="1"/>
    <xf numFmtId="0" fontId="3" fillId="0" borderId="28" xfId="1" applyFont="1" applyFill="1" applyBorder="1"/>
    <xf numFmtId="0" fontId="6" fillId="0" borderId="0" xfId="1" applyFont="1" applyFill="1" applyBorder="1" applyAlignment="1"/>
    <xf numFmtId="49" fontId="6" fillId="0" borderId="0" xfId="1" applyNumberFormat="1" applyFont="1" applyFill="1" applyBorder="1" applyAlignment="1">
      <alignment horizontal="center"/>
    </xf>
    <xf numFmtId="1" fontId="6" fillId="0" borderId="0" xfId="2" applyNumberFormat="1" applyFont="1" applyFill="1" applyBorder="1"/>
    <xf numFmtId="0" fontId="3" fillId="0" borderId="0" xfId="2" applyFont="1" applyFill="1" applyBorder="1"/>
    <xf numFmtId="0" fontId="6" fillId="0" borderId="0" xfId="2" applyFont="1" applyFill="1" applyBorder="1"/>
    <xf numFmtId="0" fontId="3" fillId="0" borderId="0" xfId="1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Alignment="1">
      <alignment horizontal="left"/>
    </xf>
    <xf numFmtId="1" fontId="3" fillId="0" borderId="0" xfId="2" applyNumberFormat="1" applyFont="1" applyFill="1" applyBorder="1"/>
    <xf numFmtId="0" fontId="3" fillId="0" borderId="0" xfId="3" applyFont="1" applyFill="1" applyBorder="1"/>
    <xf numFmtId="0" fontId="6" fillId="0" borderId="0" xfId="3" applyFont="1" applyFill="1" applyBorder="1" applyAlignment="1">
      <alignment vertical="top" wrapText="1"/>
    </xf>
    <xf numFmtId="0" fontId="6" fillId="0" borderId="0" xfId="2" applyFont="1" applyFill="1" applyBorder="1" applyAlignment="1">
      <alignment horizontal="left"/>
    </xf>
    <xf numFmtId="0" fontId="5" fillId="0" borderId="0" xfId="1" applyFont="1" applyFill="1" applyBorder="1"/>
  </cellXfs>
  <cellStyles count="4">
    <cellStyle name="Normal" xfId="0" builtinId="0"/>
    <cellStyle name="Normal 2" xfId="1"/>
    <cellStyle name="Normal_mach14 si 15" xfId="3"/>
    <cellStyle name="Normal_mach3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>
      <selection sqref="A1:J62"/>
    </sheetView>
  </sheetViews>
  <sheetFormatPr defaultRowHeight="14.4"/>
  <cols>
    <col min="1" max="1" width="46.6640625" customWidth="1"/>
    <col min="2" max="2" width="33.109375" customWidth="1"/>
    <col min="3" max="3" width="28" customWidth="1"/>
    <col min="4" max="4" width="33.44140625" customWidth="1"/>
    <col min="5" max="5" width="30.44140625" customWidth="1"/>
    <col min="6" max="6" width="26" customWidth="1"/>
    <col min="7" max="7" width="29.109375" customWidth="1"/>
    <col min="8" max="8" width="31.88671875" customWidth="1"/>
    <col min="9" max="9" width="41" customWidth="1"/>
    <col min="10" max="10" width="39.33203125" customWidth="1"/>
  </cols>
  <sheetData>
    <row r="1" spans="1:10" ht="15.6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ht="15.6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</row>
    <row r="3" spans="1:10" ht="15" thickBot="1">
      <c r="A3" s="3" t="s">
        <v>2</v>
      </c>
      <c r="B3" s="4"/>
      <c r="C3" s="3"/>
      <c r="D3" s="4"/>
      <c r="E3" s="4"/>
      <c r="F3" s="4"/>
      <c r="G3" s="4"/>
      <c r="H3" s="4"/>
      <c r="I3" s="5"/>
      <c r="J3" s="6" t="s">
        <v>3</v>
      </c>
    </row>
    <row r="4" spans="1:10">
      <c r="A4" s="7" t="s">
        <v>4</v>
      </c>
      <c r="B4" s="8" t="s">
        <v>5</v>
      </c>
      <c r="C4" s="8" t="s">
        <v>6</v>
      </c>
      <c r="D4" s="9" t="s">
        <v>7</v>
      </c>
      <c r="E4" s="10"/>
      <c r="F4" s="11" t="s">
        <v>8</v>
      </c>
      <c r="G4" s="11" t="s">
        <v>9</v>
      </c>
      <c r="H4" s="11" t="s">
        <v>10</v>
      </c>
      <c r="I4" s="11" t="s">
        <v>11</v>
      </c>
      <c r="J4" s="12" t="s">
        <v>12</v>
      </c>
    </row>
    <row r="5" spans="1:10" ht="72.599999999999994" thickBot="1">
      <c r="A5" s="13"/>
      <c r="B5" s="14"/>
      <c r="C5" s="14"/>
      <c r="D5" s="15" t="s">
        <v>13</v>
      </c>
      <c r="E5" s="16" t="s">
        <v>14</v>
      </c>
      <c r="F5" s="17"/>
      <c r="G5" s="17"/>
      <c r="H5" s="17"/>
      <c r="I5" s="17"/>
      <c r="J5" s="18"/>
    </row>
    <row r="6" spans="1:10" ht="15" thickBot="1">
      <c r="A6" s="19" t="s">
        <v>15</v>
      </c>
      <c r="B6" s="20" t="s">
        <v>16</v>
      </c>
      <c r="C6" s="21">
        <v>1</v>
      </c>
      <c r="D6" s="22">
        <v>2</v>
      </c>
      <c r="E6" s="23">
        <v>3</v>
      </c>
      <c r="F6" s="23">
        <v>4</v>
      </c>
      <c r="G6" s="23">
        <v>5</v>
      </c>
      <c r="H6" s="23">
        <v>6</v>
      </c>
      <c r="I6" s="23" t="s">
        <v>17</v>
      </c>
      <c r="J6" s="24">
        <v>8</v>
      </c>
    </row>
    <row r="7" spans="1:10" ht="234">
      <c r="A7" s="25" t="s">
        <v>18</v>
      </c>
      <c r="B7" s="26"/>
      <c r="C7" s="27">
        <f>C47</f>
        <v>376000</v>
      </c>
      <c r="D7" s="28">
        <f>D8+D47</f>
        <v>7421000</v>
      </c>
      <c r="E7" s="29">
        <f>E9+E47</f>
        <v>1735000</v>
      </c>
      <c r="F7" s="29">
        <f>F8+F47</f>
        <v>1583017</v>
      </c>
      <c r="G7" s="29">
        <f>G8+G47</f>
        <v>1583017</v>
      </c>
      <c r="H7" s="29">
        <f>H8+H47</f>
        <v>1583017</v>
      </c>
      <c r="I7" s="29">
        <v>0</v>
      </c>
      <c r="J7" s="30">
        <f>SUM(J8+J47)</f>
        <v>1699970</v>
      </c>
    </row>
    <row r="8" spans="1:10" ht="15.6">
      <c r="A8" s="31" t="s">
        <v>19</v>
      </c>
      <c r="B8" s="26"/>
      <c r="C8" s="32"/>
      <c r="D8" s="28">
        <f t="shared" ref="D8:J8" si="0">D9</f>
        <v>7045000</v>
      </c>
      <c r="E8" s="29">
        <f t="shared" si="0"/>
        <v>1735000</v>
      </c>
      <c r="F8" s="29">
        <f t="shared" si="0"/>
        <v>1583017</v>
      </c>
      <c r="G8" s="29">
        <f t="shared" si="0"/>
        <v>1583017</v>
      </c>
      <c r="H8" s="29">
        <f t="shared" si="0"/>
        <v>1583017</v>
      </c>
      <c r="I8" s="29">
        <f t="shared" si="0"/>
        <v>0</v>
      </c>
      <c r="J8" s="30">
        <f t="shared" si="0"/>
        <v>1455081</v>
      </c>
    </row>
    <row r="9" spans="1:10">
      <c r="A9" s="33" t="s">
        <v>20</v>
      </c>
      <c r="B9" s="34" t="s">
        <v>21</v>
      </c>
      <c r="C9" s="35"/>
      <c r="D9" s="36">
        <f t="shared" ref="D9:I9" si="1">D10+D23</f>
        <v>7045000</v>
      </c>
      <c r="E9" s="37">
        <f t="shared" si="1"/>
        <v>1735000</v>
      </c>
      <c r="F9" s="37">
        <f>F10+F23</f>
        <v>1583017</v>
      </c>
      <c r="G9" s="37">
        <f>G10+G23</f>
        <v>1583017</v>
      </c>
      <c r="H9" s="37">
        <f t="shared" si="1"/>
        <v>1583017</v>
      </c>
      <c r="I9" s="37">
        <f t="shared" si="1"/>
        <v>0</v>
      </c>
      <c r="J9" s="38">
        <f>SUM(J10+J23)</f>
        <v>1455081</v>
      </c>
    </row>
    <row r="10" spans="1:10">
      <c r="A10" s="39" t="s">
        <v>22</v>
      </c>
      <c r="B10" s="40">
        <v>10</v>
      </c>
      <c r="C10" s="32"/>
      <c r="D10" s="41">
        <f t="shared" ref="D10:I10" si="2">D11+D17</f>
        <v>3637000</v>
      </c>
      <c r="E10" s="42">
        <f t="shared" si="2"/>
        <v>887000</v>
      </c>
      <c r="F10" s="37">
        <f>F11+F17</f>
        <v>849385</v>
      </c>
      <c r="G10" s="37">
        <f>G11+G17</f>
        <v>849385</v>
      </c>
      <c r="H10" s="37">
        <f t="shared" si="2"/>
        <v>849385</v>
      </c>
      <c r="I10" s="37">
        <f t="shared" si="2"/>
        <v>0</v>
      </c>
      <c r="J10" s="38">
        <f>SUM(J11+J17)</f>
        <v>839510</v>
      </c>
    </row>
    <row r="11" spans="1:10" ht="145.19999999999999">
      <c r="A11" s="43" t="s">
        <v>23</v>
      </c>
      <c r="B11" s="44" t="s">
        <v>24</v>
      </c>
      <c r="C11" s="45"/>
      <c r="D11" s="46">
        <f t="shared" ref="D11:J11" si="3">SUM(D12:D16)</f>
        <v>2950000</v>
      </c>
      <c r="E11" s="47">
        <f t="shared" si="3"/>
        <v>727000</v>
      </c>
      <c r="F11" s="47">
        <f>SUM(F12:F16)</f>
        <v>692280</v>
      </c>
      <c r="G11" s="47">
        <f>SUM(G12:G16)</f>
        <v>692280</v>
      </c>
      <c r="H11" s="47">
        <f t="shared" si="3"/>
        <v>692280</v>
      </c>
      <c r="I11" s="47">
        <f t="shared" si="3"/>
        <v>0</v>
      </c>
      <c r="J11" s="48">
        <f t="shared" si="3"/>
        <v>684908</v>
      </c>
    </row>
    <row r="12" spans="1:10">
      <c r="A12" s="49" t="s">
        <v>25</v>
      </c>
      <c r="B12" s="50" t="s">
        <v>26</v>
      </c>
      <c r="C12" s="51"/>
      <c r="D12" s="52">
        <v>2856000</v>
      </c>
      <c r="E12" s="53">
        <v>702000</v>
      </c>
      <c r="F12" s="53">
        <v>677993</v>
      </c>
      <c r="G12" s="53">
        <v>677993</v>
      </c>
      <c r="H12" s="53">
        <v>677993</v>
      </c>
      <c r="I12" s="53"/>
      <c r="J12" s="54">
        <v>665756</v>
      </c>
    </row>
    <row r="13" spans="1:10">
      <c r="A13" s="49" t="s">
        <v>27</v>
      </c>
      <c r="B13" s="50" t="s">
        <v>28</v>
      </c>
      <c r="C13" s="55"/>
      <c r="D13" s="52">
        <v>7000</v>
      </c>
      <c r="E13" s="53">
        <v>2000</v>
      </c>
      <c r="F13" s="56">
        <v>1802</v>
      </c>
      <c r="G13" s="56">
        <v>1802</v>
      </c>
      <c r="H13" s="56">
        <v>1802</v>
      </c>
      <c r="I13" s="53"/>
      <c r="J13" s="54">
        <v>2196</v>
      </c>
    </row>
    <row r="14" spans="1:10">
      <c r="A14" s="49" t="s">
        <v>29</v>
      </c>
      <c r="B14" s="50" t="s">
        <v>30</v>
      </c>
      <c r="C14" s="55"/>
      <c r="D14" s="52">
        <v>25000</v>
      </c>
      <c r="E14" s="53">
        <v>6000</v>
      </c>
      <c r="F14" s="56">
        <v>6000</v>
      </c>
      <c r="G14" s="56">
        <v>6000</v>
      </c>
      <c r="H14" s="56">
        <v>6000</v>
      </c>
      <c r="I14" s="53"/>
      <c r="J14" s="54">
        <v>9455</v>
      </c>
    </row>
    <row r="15" spans="1:10">
      <c r="A15" s="57" t="s">
        <v>31</v>
      </c>
      <c r="B15" s="58" t="s">
        <v>32</v>
      </c>
      <c r="C15" s="55"/>
      <c r="D15" s="52">
        <v>35000</v>
      </c>
      <c r="E15" s="53">
        <v>10000</v>
      </c>
      <c r="F15" s="53">
        <v>0</v>
      </c>
      <c r="G15" s="53">
        <v>0</v>
      </c>
      <c r="H15" s="53">
        <v>0</v>
      </c>
      <c r="I15" s="53"/>
      <c r="J15" s="54">
        <v>0</v>
      </c>
    </row>
    <row r="16" spans="1:10">
      <c r="A16" s="49" t="s">
        <v>33</v>
      </c>
      <c r="B16" s="58" t="s">
        <v>34</v>
      </c>
      <c r="C16" s="55"/>
      <c r="D16" s="52">
        <v>27000</v>
      </c>
      <c r="E16" s="53">
        <v>7000</v>
      </c>
      <c r="F16" s="56">
        <v>6485</v>
      </c>
      <c r="G16" s="56">
        <v>6485</v>
      </c>
      <c r="H16" s="56">
        <v>6485</v>
      </c>
      <c r="I16" s="56"/>
      <c r="J16" s="54">
        <v>7501</v>
      </c>
    </row>
    <row r="17" spans="1:10">
      <c r="A17" s="59" t="s">
        <v>35</v>
      </c>
      <c r="B17" s="60" t="s">
        <v>36</v>
      </c>
      <c r="C17" s="51"/>
      <c r="D17" s="46">
        <f t="shared" ref="D17:J17" si="4">SUM(D18:D22)</f>
        <v>687000</v>
      </c>
      <c r="E17" s="47">
        <f t="shared" si="4"/>
        <v>160000</v>
      </c>
      <c r="F17" s="47">
        <f>SUM(F18:F22)</f>
        <v>157105</v>
      </c>
      <c r="G17" s="47">
        <f>SUM(G18:G22)</f>
        <v>157105</v>
      </c>
      <c r="H17" s="47">
        <f t="shared" si="4"/>
        <v>157105</v>
      </c>
      <c r="I17" s="47">
        <f t="shared" si="4"/>
        <v>0</v>
      </c>
      <c r="J17" s="48">
        <f t="shared" si="4"/>
        <v>154602</v>
      </c>
    </row>
    <row r="18" spans="1:10">
      <c r="A18" s="57" t="s">
        <v>37</v>
      </c>
      <c r="B18" s="61" t="s">
        <v>38</v>
      </c>
      <c r="C18" s="62"/>
      <c r="D18" s="52">
        <v>463000</v>
      </c>
      <c r="E18" s="53">
        <v>110000</v>
      </c>
      <c r="F18" s="53">
        <v>109599</v>
      </c>
      <c r="G18" s="53">
        <v>109599</v>
      </c>
      <c r="H18" s="53">
        <v>109599</v>
      </c>
      <c r="I18" s="53"/>
      <c r="J18" s="54">
        <v>108738</v>
      </c>
    </row>
    <row r="19" spans="1:10">
      <c r="A19" s="57" t="s">
        <v>39</v>
      </c>
      <c r="B19" s="61" t="s">
        <v>40</v>
      </c>
      <c r="C19" s="62"/>
      <c r="D19" s="52">
        <v>16000</v>
      </c>
      <c r="E19" s="53">
        <v>4000</v>
      </c>
      <c r="F19" s="53">
        <v>3459</v>
      </c>
      <c r="G19" s="53">
        <v>3459</v>
      </c>
      <c r="H19" s="53">
        <v>3459</v>
      </c>
      <c r="I19" s="53"/>
      <c r="J19" s="54">
        <v>3410</v>
      </c>
    </row>
    <row r="20" spans="1:10">
      <c r="A20" s="57" t="s">
        <v>41</v>
      </c>
      <c r="B20" s="61" t="s">
        <v>42</v>
      </c>
      <c r="C20" s="62"/>
      <c r="D20" s="52">
        <v>164000</v>
      </c>
      <c r="E20" s="53">
        <v>36000</v>
      </c>
      <c r="F20" s="53">
        <v>35907</v>
      </c>
      <c r="G20" s="53">
        <v>35907</v>
      </c>
      <c r="H20" s="53">
        <v>35907</v>
      </c>
      <c r="I20" s="53"/>
      <c r="J20" s="54">
        <v>35615</v>
      </c>
    </row>
    <row r="21" spans="1:10">
      <c r="A21" s="57" t="s">
        <v>43</v>
      </c>
      <c r="B21" s="61" t="s">
        <v>44</v>
      </c>
      <c r="C21" s="62"/>
      <c r="D21" s="52">
        <v>5000</v>
      </c>
      <c r="E21" s="53">
        <v>2000</v>
      </c>
      <c r="F21" s="53">
        <v>1106</v>
      </c>
      <c r="G21" s="53">
        <v>1106</v>
      </c>
      <c r="H21" s="53">
        <v>1106</v>
      </c>
      <c r="I21" s="53"/>
      <c r="J21" s="54">
        <v>1098</v>
      </c>
    </row>
    <row r="22" spans="1:10">
      <c r="A22" s="63" t="s">
        <v>45</v>
      </c>
      <c r="B22" s="58" t="s">
        <v>46</v>
      </c>
      <c r="C22" s="55"/>
      <c r="D22" s="52">
        <v>39000</v>
      </c>
      <c r="E22" s="53">
        <v>8000</v>
      </c>
      <c r="F22" s="53">
        <v>7034</v>
      </c>
      <c r="G22" s="53">
        <v>7034</v>
      </c>
      <c r="H22" s="53">
        <v>7034</v>
      </c>
      <c r="I22" s="53"/>
      <c r="J22" s="54">
        <v>5741</v>
      </c>
    </row>
    <row r="23" spans="1:10" ht="171.6">
      <c r="A23" s="64" t="s">
        <v>47</v>
      </c>
      <c r="B23" s="60" t="s">
        <v>48</v>
      </c>
      <c r="C23" s="51"/>
      <c r="D23" s="46">
        <f>D24+D33+D34+D36+D39+D40+D41+D42+D43+D44</f>
        <v>3408000</v>
      </c>
      <c r="E23" s="47">
        <f>E24+E33+E34+E36+E39+E40+E41+E42+E43+E44</f>
        <v>848000</v>
      </c>
      <c r="F23" s="47">
        <f>SUM(F24+F33+F34+F36+F39+F40+F41+F42+F43+F44)</f>
        <v>733632</v>
      </c>
      <c r="G23" s="47">
        <f>SUM(G24+G33+G34+G36+G39+G40+G41+G42+G43+G44)</f>
        <v>733632</v>
      </c>
      <c r="H23" s="47">
        <f>SUM(H24+H33+H34+H36+H39+H40+H41+H42+H43+H44)</f>
        <v>733632</v>
      </c>
      <c r="I23" s="47">
        <f>SUM(I24+I33+I34+I36+I39+I40+I41+I42+I43+I44)</f>
        <v>0</v>
      </c>
      <c r="J23" s="47">
        <f>SUM(J24+J33+J34+J36+J39+J40+J41+J42+J43+J44)</f>
        <v>615571</v>
      </c>
    </row>
    <row r="24" spans="1:10">
      <c r="A24" s="65" t="s">
        <v>49</v>
      </c>
      <c r="B24" s="66" t="s">
        <v>50</v>
      </c>
      <c r="C24" s="67"/>
      <c r="D24" s="46">
        <f t="shared" ref="D24:J24" si="5">SUM(D25:D32)</f>
        <v>2481000</v>
      </c>
      <c r="E24" s="47">
        <f t="shared" si="5"/>
        <v>744000</v>
      </c>
      <c r="F24" s="47">
        <f>SUM(F25:F32)</f>
        <v>633927</v>
      </c>
      <c r="G24" s="47">
        <f>SUM(G25:G32)</f>
        <v>633927</v>
      </c>
      <c r="H24" s="47">
        <f t="shared" si="5"/>
        <v>633927</v>
      </c>
      <c r="I24" s="47">
        <f t="shared" si="5"/>
        <v>0</v>
      </c>
      <c r="J24" s="47">
        <f t="shared" si="5"/>
        <v>570473</v>
      </c>
    </row>
    <row r="25" spans="1:10">
      <c r="A25" s="57" t="s">
        <v>51</v>
      </c>
      <c r="B25" s="58" t="s">
        <v>52</v>
      </c>
      <c r="C25" s="55"/>
      <c r="D25" s="52">
        <v>16000</v>
      </c>
      <c r="E25" s="53">
        <v>1000</v>
      </c>
      <c r="F25" s="53">
        <v>434</v>
      </c>
      <c r="G25" s="53">
        <v>434</v>
      </c>
      <c r="H25" s="53">
        <v>434</v>
      </c>
      <c r="I25" s="53"/>
      <c r="J25" s="53">
        <v>104</v>
      </c>
    </row>
    <row r="26" spans="1:10">
      <c r="A26" s="57" t="s">
        <v>53</v>
      </c>
      <c r="B26" s="58" t="s">
        <v>54</v>
      </c>
      <c r="C26" s="55"/>
      <c r="D26" s="52">
        <v>30000</v>
      </c>
      <c r="E26" s="53">
        <v>1000</v>
      </c>
      <c r="F26" s="53">
        <v>21</v>
      </c>
      <c r="G26" s="53">
        <v>21</v>
      </c>
      <c r="H26" s="53">
        <v>21</v>
      </c>
      <c r="I26" s="53"/>
      <c r="J26" s="53">
        <v>21</v>
      </c>
    </row>
    <row r="27" spans="1:10">
      <c r="A27" s="57" t="s">
        <v>55</v>
      </c>
      <c r="B27" s="58" t="s">
        <v>56</v>
      </c>
      <c r="C27" s="55"/>
      <c r="D27" s="52">
        <v>534000</v>
      </c>
      <c r="E27" s="53">
        <v>261000</v>
      </c>
      <c r="F27" s="53">
        <v>260843</v>
      </c>
      <c r="G27" s="53">
        <v>260843</v>
      </c>
      <c r="H27" s="53">
        <v>260843</v>
      </c>
      <c r="I27" s="53"/>
      <c r="J27" s="53">
        <v>258301</v>
      </c>
    </row>
    <row r="28" spans="1:10">
      <c r="A28" s="57" t="s">
        <v>57</v>
      </c>
      <c r="B28" s="58" t="s">
        <v>58</v>
      </c>
      <c r="C28" s="55"/>
      <c r="D28" s="52">
        <v>116000</v>
      </c>
      <c r="E28" s="53">
        <v>19000</v>
      </c>
      <c r="F28" s="53">
        <v>18619</v>
      </c>
      <c r="G28" s="53">
        <v>18619</v>
      </c>
      <c r="H28" s="53">
        <v>18619</v>
      </c>
      <c r="I28" s="53"/>
      <c r="J28" s="53">
        <v>18439</v>
      </c>
    </row>
    <row r="29" spans="1:10">
      <c r="A29" s="57" t="s">
        <v>59</v>
      </c>
      <c r="B29" s="58" t="s">
        <v>60</v>
      </c>
      <c r="C29" s="55"/>
      <c r="D29" s="52">
        <v>9000</v>
      </c>
      <c r="E29" s="53">
        <v>0</v>
      </c>
      <c r="F29" s="53">
        <v>0</v>
      </c>
      <c r="G29" s="53">
        <v>0</v>
      </c>
      <c r="H29" s="53">
        <v>0</v>
      </c>
      <c r="I29" s="53"/>
      <c r="J29" s="53">
        <v>0</v>
      </c>
    </row>
    <row r="30" spans="1:10">
      <c r="A30" s="57" t="s">
        <v>61</v>
      </c>
      <c r="B30" s="58" t="s">
        <v>62</v>
      </c>
      <c r="C30" s="55"/>
      <c r="D30" s="52">
        <v>425000</v>
      </c>
      <c r="E30" s="53">
        <v>128000</v>
      </c>
      <c r="F30" s="53">
        <v>127165</v>
      </c>
      <c r="G30" s="53">
        <v>127165</v>
      </c>
      <c r="H30" s="53">
        <v>127165</v>
      </c>
      <c r="I30" s="53"/>
      <c r="J30" s="53">
        <v>98769</v>
      </c>
    </row>
    <row r="31" spans="1:10" ht="119.4">
      <c r="A31" s="68" t="s">
        <v>63</v>
      </c>
      <c r="B31" s="58" t="s">
        <v>64</v>
      </c>
      <c r="C31" s="55"/>
      <c r="D31" s="52">
        <v>655000</v>
      </c>
      <c r="E31" s="53">
        <v>121000</v>
      </c>
      <c r="F31" s="53">
        <v>70983</v>
      </c>
      <c r="G31" s="53">
        <v>70983</v>
      </c>
      <c r="H31" s="53">
        <v>70983</v>
      </c>
      <c r="I31" s="53"/>
      <c r="J31" s="53">
        <v>60324</v>
      </c>
    </row>
    <row r="32" spans="1:10">
      <c r="A32" s="57" t="s">
        <v>65</v>
      </c>
      <c r="B32" s="58" t="s">
        <v>66</v>
      </c>
      <c r="C32" s="55"/>
      <c r="D32" s="52">
        <v>696000</v>
      </c>
      <c r="E32" s="53">
        <v>213000</v>
      </c>
      <c r="F32" s="53">
        <v>155862</v>
      </c>
      <c r="G32" s="53">
        <v>155862</v>
      </c>
      <c r="H32" s="53">
        <v>155862</v>
      </c>
      <c r="I32" s="53"/>
      <c r="J32" s="53">
        <v>134515</v>
      </c>
    </row>
    <row r="33" spans="1:10">
      <c r="A33" s="59" t="s">
        <v>67</v>
      </c>
      <c r="B33" s="60" t="s">
        <v>68</v>
      </c>
      <c r="C33" s="55"/>
      <c r="D33" s="46">
        <v>142000</v>
      </c>
      <c r="E33" s="47">
        <v>3000</v>
      </c>
      <c r="F33" s="47">
        <v>2217</v>
      </c>
      <c r="G33" s="47">
        <v>2217</v>
      </c>
      <c r="H33" s="47">
        <v>2217</v>
      </c>
      <c r="I33" s="53"/>
      <c r="J33" s="47">
        <v>2217</v>
      </c>
    </row>
    <row r="34" spans="1:10" ht="158.4">
      <c r="A34" s="43" t="s">
        <v>69</v>
      </c>
      <c r="B34" s="60" t="s">
        <v>70</v>
      </c>
      <c r="C34" s="51"/>
      <c r="D34" s="46">
        <f t="shared" ref="D34:J34" si="6">D35</f>
        <v>149000</v>
      </c>
      <c r="E34" s="47">
        <f t="shared" si="6"/>
        <v>1000</v>
      </c>
      <c r="F34" s="47">
        <f t="shared" si="6"/>
        <v>129</v>
      </c>
      <c r="G34" s="47">
        <f t="shared" si="6"/>
        <v>129</v>
      </c>
      <c r="H34" s="47">
        <f t="shared" si="6"/>
        <v>129</v>
      </c>
      <c r="I34" s="47">
        <f t="shared" si="6"/>
        <v>0</v>
      </c>
      <c r="J34" s="47">
        <f t="shared" si="6"/>
        <v>0</v>
      </c>
    </row>
    <row r="35" spans="1:10">
      <c r="A35" s="57" t="s">
        <v>71</v>
      </c>
      <c r="B35" s="58" t="s">
        <v>72</v>
      </c>
      <c r="C35" s="55"/>
      <c r="D35" s="52">
        <v>149000</v>
      </c>
      <c r="E35" s="53">
        <v>1000</v>
      </c>
      <c r="F35" s="53">
        <v>129</v>
      </c>
      <c r="G35" s="53">
        <v>129</v>
      </c>
      <c r="H35" s="53">
        <v>129</v>
      </c>
      <c r="I35" s="53"/>
      <c r="J35" s="53">
        <v>0</v>
      </c>
    </row>
    <row r="36" spans="1:10">
      <c r="A36" s="69" t="s">
        <v>73</v>
      </c>
      <c r="B36" s="60" t="s">
        <v>74</v>
      </c>
      <c r="C36" s="51"/>
      <c r="D36" s="46">
        <f>D37+D38</f>
        <v>33000</v>
      </c>
      <c r="E36" s="47">
        <f>E37+E38</f>
        <v>1000</v>
      </c>
      <c r="F36" s="47">
        <f>SUM(F37+F38)</f>
        <v>320</v>
      </c>
      <c r="G36" s="47">
        <f>SUM(G37+G38)</f>
        <v>320</v>
      </c>
      <c r="H36" s="47">
        <f>SUM(H37+H38)</f>
        <v>320</v>
      </c>
      <c r="I36" s="47">
        <f>SUM(I37+I38)</f>
        <v>0</v>
      </c>
      <c r="J36" s="47">
        <f>SUM(J37+J38)</f>
        <v>320</v>
      </c>
    </row>
    <row r="37" spans="1:10">
      <c r="A37" s="57" t="s">
        <v>75</v>
      </c>
      <c r="B37" s="58" t="s">
        <v>76</v>
      </c>
      <c r="C37" s="55"/>
      <c r="D37" s="52">
        <v>18000</v>
      </c>
      <c r="E37" s="53">
        <v>1000</v>
      </c>
      <c r="F37" s="53">
        <v>320</v>
      </c>
      <c r="G37" s="53">
        <v>320</v>
      </c>
      <c r="H37" s="53">
        <v>320</v>
      </c>
      <c r="I37" s="53"/>
      <c r="J37" s="53">
        <v>320</v>
      </c>
    </row>
    <row r="38" spans="1:10">
      <c r="A38" s="57" t="s">
        <v>77</v>
      </c>
      <c r="B38" s="58" t="s">
        <v>78</v>
      </c>
      <c r="C38" s="55"/>
      <c r="D38" s="52">
        <v>15000</v>
      </c>
      <c r="E38" s="53">
        <v>0</v>
      </c>
      <c r="F38" s="53">
        <v>0</v>
      </c>
      <c r="G38" s="53">
        <v>0</v>
      </c>
      <c r="H38" s="53">
        <v>0</v>
      </c>
      <c r="I38" s="53"/>
      <c r="J38" s="53">
        <v>0</v>
      </c>
    </row>
    <row r="39" spans="1:10">
      <c r="A39" s="59" t="s">
        <v>79</v>
      </c>
      <c r="B39" s="60" t="s">
        <v>80</v>
      </c>
      <c r="C39" s="51"/>
      <c r="D39" s="46">
        <v>285000</v>
      </c>
      <c r="E39" s="47">
        <v>60000</v>
      </c>
      <c r="F39" s="47">
        <v>59685</v>
      </c>
      <c r="G39" s="47">
        <v>59685</v>
      </c>
      <c r="H39" s="47">
        <v>59685</v>
      </c>
      <c r="I39" s="53"/>
      <c r="J39" s="47">
        <v>0</v>
      </c>
    </row>
    <row r="40" spans="1:10">
      <c r="A40" s="70" t="s">
        <v>81</v>
      </c>
      <c r="B40" s="60" t="s">
        <v>82</v>
      </c>
      <c r="C40" s="51"/>
      <c r="D40" s="46">
        <v>0</v>
      </c>
      <c r="E40" s="47"/>
      <c r="F40" s="47">
        <v>0</v>
      </c>
      <c r="G40" s="47">
        <v>0</v>
      </c>
      <c r="H40" s="47">
        <v>0</v>
      </c>
      <c r="I40" s="53"/>
      <c r="J40" s="47">
        <v>0</v>
      </c>
    </row>
    <row r="41" spans="1:10">
      <c r="A41" s="59" t="s">
        <v>83</v>
      </c>
      <c r="B41" s="60" t="s">
        <v>84</v>
      </c>
      <c r="C41" s="51"/>
      <c r="D41" s="46">
        <v>20000</v>
      </c>
      <c r="E41" s="47">
        <v>6000</v>
      </c>
      <c r="F41" s="47">
        <v>5100</v>
      </c>
      <c r="G41" s="47">
        <v>5100</v>
      </c>
      <c r="H41" s="47">
        <v>5100</v>
      </c>
      <c r="I41" s="53"/>
      <c r="J41" s="47">
        <v>5100</v>
      </c>
    </row>
    <row r="42" spans="1:10">
      <c r="A42" s="59" t="s">
        <v>85</v>
      </c>
      <c r="B42" s="60" t="s">
        <v>86</v>
      </c>
      <c r="C42" s="51"/>
      <c r="D42" s="46">
        <v>42000</v>
      </c>
      <c r="E42" s="47">
        <v>16000</v>
      </c>
      <c r="F42" s="47">
        <v>15419</v>
      </c>
      <c r="G42" s="47">
        <v>15419</v>
      </c>
      <c r="H42" s="47">
        <v>15419</v>
      </c>
      <c r="I42" s="53"/>
      <c r="J42" s="47">
        <v>12499</v>
      </c>
    </row>
    <row r="43" spans="1:10">
      <c r="A43" s="59" t="s">
        <v>87</v>
      </c>
      <c r="B43" s="60" t="s">
        <v>88</v>
      </c>
      <c r="C43" s="51"/>
      <c r="D43" s="46">
        <v>0</v>
      </c>
      <c r="E43" s="47"/>
      <c r="F43" s="47">
        <v>0</v>
      </c>
      <c r="G43" s="47">
        <v>0</v>
      </c>
      <c r="H43" s="47">
        <v>0</v>
      </c>
      <c r="I43" s="53"/>
      <c r="J43" s="47">
        <v>0</v>
      </c>
    </row>
    <row r="44" spans="1:10" ht="132">
      <c r="A44" s="43" t="s">
        <v>89</v>
      </c>
      <c r="B44" s="60" t="s">
        <v>90</v>
      </c>
      <c r="C44" s="51"/>
      <c r="D44" s="46">
        <v>256000</v>
      </c>
      <c r="E44" s="47">
        <f t="shared" ref="E44:J44" si="7">E46</f>
        <v>17000</v>
      </c>
      <c r="F44" s="47">
        <f t="shared" si="7"/>
        <v>16835</v>
      </c>
      <c r="G44" s="47">
        <f t="shared" si="7"/>
        <v>16835</v>
      </c>
      <c r="H44" s="47">
        <f t="shared" si="7"/>
        <v>16835</v>
      </c>
      <c r="I44" s="53">
        <f t="shared" si="7"/>
        <v>0</v>
      </c>
      <c r="J44" s="47">
        <f t="shared" si="7"/>
        <v>24962</v>
      </c>
    </row>
    <row r="45" spans="1:10" ht="26.4">
      <c r="A45" s="71" t="s">
        <v>91</v>
      </c>
      <c r="B45" s="72" t="s">
        <v>92</v>
      </c>
      <c r="C45" s="51"/>
      <c r="D45" s="73">
        <v>30000</v>
      </c>
      <c r="E45" s="47">
        <v>0</v>
      </c>
      <c r="F45" s="47"/>
      <c r="G45" s="47"/>
      <c r="H45" s="47"/>
      <c r="I45" s="53"/>
      <c r="J45" s="47"/>
    </row>
    <row r="46" spans="1:10">
      <c r="A46" s="57" t="s">
        <v>93</v>
      </c>
      <c r="B46" s="58" t="s">
        <v>94</v>
      </c>
      <c r="C46" s="55"/>
      <c r="D46" s="52">
        <v>226000</v>
      </c>
      <c r="E46" s="53">
        <v>17000</v>
      </c>
      <c r="F46" s="56">
        <v>16835</v>
      </c>
      <c r="G46" s="56">
        <v>16835</v>
      </c>
      <c r="H46" s="56">
        <v>16835</v>
      </c>
      <c r="I46" s="56">
        <v>0</v>
      </c>
      <c r="J46" s="53">
        <v>24962</v>
      </c>
    </row>
    <row r="47" spans="1:10">
      <c r="A47" s="59" t="s">
        <v>95</v>
      </c>
      <c r="B47" s="60" t="s">
        <v>96</v>
      </c>
      <c r="C47" s="47">
        <f t="shared" ref="C47:H48" si="8">C48</f>
        <v>376000</v>
      </c>
      <c r="D47" s="46">
        <f t="shared" si="8"/>
        <v>376000</v>
      </c>
      <c r="E47" s="74">
        <f t="shared" si="8"/>
        <v>0</v>
      </c>
      <c r="F47" s="74">
        <f t="shared" si="8"/>
        <v>0</v>
      </c>
      <c r="G47" s="74">
        <f t="shared" si="8"/>
        <v>0</v>
      </c>
      <c r="H47" s="74">
        <f t="shared" si="8"/>
        <v>0</v>
      </c>
      <c r="I47" s="75">
        <f ca="1">I47</f>
        <v>0</v>
      </c>
      <c r="J47" s="74">
        <f>J48</f>
        <v>244889</v>
      </c>
    </row>
    <row r="48" spans="1:10">
      <c r="A48" s="59" t="s">
        <v>97</v>
      </c>
      <c r="B48" s="60" t="s">
        <v>98</v>
      </c>
      <c r="C48" s="47">
        <f t="shared" si="8"/>
        <v>376000</v>
      </c>
      <c r="D48" s="46">
        <f t="shared" si="8"/>
        <v>376000</v>
      </c>
      <c r="E48" s="74">
        <f t="shared" si="8"/>
        <v>0</v>
      </c>
      <c r="F48" s="74">
        <f t="shared" si="8"/>
        <v>0</v>
      </c>
      <c r="G48" s="74">
        <f t="shared" si="8"/>
        <v>0</v>
      </c>
      <c r="H48" s="74">
        <f t="shared" si="8"/>
        <v>0</v>
      </c>
      <c r="I48" s="75">
        <f>I49</f>
        <v>0</v>
      </c>
      <c r="J48" s="74">
        <f>J49</f>
        <v>244889</v>
      </c>
    </row>
    <row r="49" spans="1:10">
      <c r="A49" s="59" t="s">
        <v>99</v>
      </c>
      <c r="B49" s="76" t="s">
        <v>100</v>
      </c>
      <c r="C49" s="47">
        <f>SUM(C50:C53)</f>
        <v>376000</v>
      </c>
      <c r="D49" s="46">
        <f>SUM(D50:D53)</f>
        <v>376000</v>
      </c>
      <c r="E49" s="74">
        <f>SUM(E50+E51+E52+E53)</f>
        <v>0</v>
      </c>
      <c r="F49" s="74">
        <f>SUM(F50+F51+F52+F53)</f>
        <v>0</v>
      </c>
      <c r="G49" s="74">
        <f>SUM(G50+G51+G52+G53)</f>
        <v>0</v>
      </c>
      <c r="H49" s="74">
        <f>SUM(H50+H51+H52+H53)</f>
        <v>0</v>
      </c>
      <c r="I49" s="75">
        <f>SUM(I50:I53)</f>
        <v>0</v>
      </c>
      <c r="J49" s="74">
        <f>SUM(J50:J53)</f>
        <v>244889</v>
      </c>
    </row>
    <row r="50" spans="1:10">
      <c r="A50" s="57" t="s">
        <v>101</v>
      </c>
      <c r="B50" s="77" t="s">
        <v>102</v>
      </c>
      <c r="C50" s="53">
        <v>349000</v>
      </c>
      <c r="D50" s="52">
        <v>349000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159845</v>
      </c>
    </row>
    <row r="51" spans="1:10">
      <c r="A51" s="63" t="s">
        <v>103</v>
      </c>
      <c r="B51" s="77" t="s">
        <v>104</v>
      </c>
      <c r="C51" s="78"/>
      <c r="D51" s="5">
        <v>0</v>
      </c>
      <c r="E51" s="75">
        <v>0</v>
      </c>
      <c r="F51" s="75">
        <v>0</v>
      </c>
      <c r="G51" s="75">
        <v>0</v>
      </c>
      <c r="H51" s="75">
        <v>0</v>
      </c>
      <c r="I51" s="52">
        <v>0</v>
      </c>
      <c r="J51" s="52">
        <v>20422</v>
      </c>
    </row>
    <row r="52" spans="1:10">
      <c r="A52" s="63" t="s">
        <v>105</v>
      </c>
      <c r="B52" s="77" t="s">
        <v>106</v>
      </c>
      <c r="C52" s="53"/>
      <c r="D52" s="52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64622</v>
      </c>
    </row>
    <row r="53" spans="1:10">
      <c r="A53" s="63" t="s">
        <v>107</v>
      </c>
      <c r="B53" s="77" t="s">
        <v>108</v>
      </c>
      <c r="C53" s="53">
        <v>27000</v>
      </c>
      <c r="D53" s="52">
        <v>27000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</row>
    <row r="54" spans="1:10">
      <c r="A54" s="79" t="s">
        <v>109</v>
      </c>
      <c r="B54" s="60" t="s">
        <v>110</v>
      </c>
      <c r="C54" s="53"/>
      <c r="D54" s="52"/>
      <c r="E54" s="53"/>
      <c r="F54" s="53"/>
      <c r="G54" s="53"/>
      <c r="H54" s="53"/>
      <c r="I54" s="53"/>
      <c r="J54" s="53"/>
    </row>
    <row r="55" spans="1:10">
      <c r="A55" s="80"/>
      <c r="B55" s="81"/>
      <c r="C55" s="82"/>
      <c r="D55" s="83"/>
      <c r="E55" s="84"/>
      <c r="F55" s="83"/>
      <c r="G55" s="83"/>
      <c r="H55" s="85"/>
      <c r="I55" s="85"/>
      <c r="J55" s="85"/>
    </row>
    <row r="56" spans="1:10">
      <c r="A56" s="86"/>
      <c r="B56" s="87"/>
      <c r="C56" s="88"/>
      <c r="D56" s="89"/>
      <c r="E56" s="90"/>
      <c r="F56" s="89"/>
      <c r="G56" s="89"/>
      <c r="H56" s="91"/>
      <c r="I56" s="91"/>
      <c r="J56" s="91"/>
    </row>
    <row r="57" spans="1:10">
      <c r="A57" s="92" t="s">
        <v>111</v>
      </c>
      <c r="B57" s="92"/>
      <c r="C57" s="92"/>
      <c r="D57" s="92"/>
      <c r="E57" s="92"/>
      <c r="F57" s="92"/>
      <c r="G57" s="92"/>
      <c r="H57" s="92"/>
      <c r="I57" s="92"/>
      <c r="J57" s="92"/>
    </row>
    <row r="58" spans="1:10">
      <c r="A58" s="93" t="s">
        <v>112</v>
      </c>
      <c r="B58" s="93"/>
      <c r="C58" s="93"/>
      <c r="D58" s="93"/>
      <c r="E58" s="93"/>
      <c r="F58" s="93"/>
      <c r="G58" s="93"/>
      <c r="H58" s="93"/>
      <c r="I58" s="93"/>
      <c r="J58" s="93"/>
    </row>
    <row r="59" spans="1:10">
      <c r="A59" s="89" t="s">
        <v>113</v>
      </c>
      <c r="B59" s="94"/>
      <c r="C59" s="94"/>
      <c r="D59" s="89"/>
      <c r="E59" s="89"/>
      <c r="F59" s="89"/>
      <c r="G59" s="89"/>
      <c r="H59" s="95"/>
      <c r="I59" s="91"/>
      <c r="J59" s="91"/>
    </row>
    <row r="60" spans="1:10">
      <c r="A60" s="96" t="s">
        <v>114</v>
      </c>
      <c r="B60" s="96"/>
      <c r="C60" s="96"/>
      <c r="D60" s="96"/>
      <c r="E60" s="96"/>
      <c r="F60" s="96"/>
      <c r="G60" s="96"/>
      <c r="H60" s="96"/>
      <c r="I60" s="96"/>
      <c r="J60" s="96"/>
    </row>
    <row r="61" spans="1:10">
      <c r="A61" s="97" t="s">
        <v>115</v>
      </c>
      <c r="B61" s="94"/>
      <c r="C61" s="94"/>
      <c r="D61" s="90" t="s">
        <v>116</v>
      </c>
      <c r="E61" s="89"/>
      <c r="F61" s="89"/>
      <c r="G61" s="91"/>
      <c r="H61" s="91"/>
      <c r="I61" s="91"/>
      <c r="J61" s="91"/>
    </row>
    <row r="62" spans="1:10">
      <c r="A62" s="88"/>
      <c r="B62" s="89"/>
      <c r="C62" s="89"/>
      <c r="D62" s="89"/>
      <c r="E62" s="90" t="s">
        <v>117</v>
      </c>
      <c r="F62" s="89"/>
      <c r="G62" s="89"/>
      <c r="H62" s="91"/>
      <c r="I62" s="91"/>
      <c r="J62" s="98"/>
    </row>
  </sheetData>
  <mergeCells count="15">
    <mergeCell ref="I4:I5"/>
    <mergeCell ref="J4:J5"/>
    <mergeCell ref="A57:J57"/>
    <mergeCell ref="A58:J58"/>
    <mergeCell ref="A60:J60"/>
    <mergeCell ref="A1:H1"/>
    <mergeCell ref="A2:H2"/>
    <mergeCell ref="A3:H3"/>
    <mergeCell ref="A4:A5"/>
    <mergeCell ref="B4:B5"/>
    <mergeCell ref="C4:C5"/>
    <mergeCell ref="D4:E4"/>
    <mergeCell ref="F4:F5"/>
    <mergeCell ref="G4:G5"/>
    <mergeCell ref="H4:H5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2017-06-22T12:48:36Z</dcterms:modified>
</cp:coreProperties>
</file>